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udovicic\Documents\01_JEDNOSTAVNA NABAVA\2024-jn\24-jn-Atrij PŠ Žbandaj\"/>
    </mc:Choice>
  </mc:AlternateContent>
  <xr:revisionPtr revIDLastSave="0" documentId="8_{38C3ABD6-52A3-4272-A50E-FEC19A1024F5}" xr6:coauthVersionLast="47" xr6:coauthVersionMax="47" xr10:uidLastSave="{00000000-0000-0000-0000-000000000000}"/>
  <bookViews>
    <workbookView xWindow="-120" yWindow="-120" windowWidth="29040" windowHeight="15840" tabRatio="907" xr2:uid="{00000000-000D-0000-FFFF-FFFF00000000}"/>
  </bookViews>
  <sheets>
    <sheet name="UKUPNA REKAPITULACIJA" sheetId="74" r:id="rId1"/>
    <sheet name="rekap" sheetId="1" r:id="rId2"/>
    <sheet name="opci uvjeti" sheetId="2" r:id="rId3"/>
    <sheet name="01_pripr" sheetId="3" r:id="rId4"/>
    <sheet name="02_zem" sheetId="56" r:id="rId5"/>
    <sheet name="03_izo" sheetId="61" r:id="rId6"/>
    <sheet name="04_zid" sheetId="71" r:id="rId7"/>
    <sheet name="05_celik" sheetId="72" r:id="rId8"/>
    <sheet name="06_GK" sheetId="62" r:id="rId9"/>
    <sheet name="07_PiZO" sheetId="63" r:id="rId10"/>
    <sheet name="08_lim" sheetId="64" r:id="rId11"/>
    <sheet name="09_lic" sheetId="65" r:id="rId12"/>
    <sheet name="10_stol" sheetId="69" r:id="rId13"/>
    <sheet name="11_brav" sheetId="73" r:id="rId14"/>
    <sheet name="12_fas" sheetId="66" r:id="rId15"/>
    <sheet name="13_diu" sheetId="67" r:id="rId16"/>
    <sheet name="ELEKTROINS.I VATROD" sheetId="75" r:id="rId17"/>
    <sheet name="GRIJANJE I HLAĐENJE" sheetId="76" r:id="rId18"/>
  </sheets>
  <definedNames>
    <definedName name="_xlnm.Print_Area" localSheetId="3">'01_pripr'!$A$1:$G$38</definedName>
    <definedName name="_xlnm.Print_Area" localSheetId="4">'02_zem'!$A$1:$G$32</definedName>
    <definedName name="_xlnm.Print_Area" localSheetId="5">'03_izo'!$A$1:$G$116</definedName>
    <definedName name="_xlnm.Print_Area" localSheetId="6">'04_zid'!$A$1:$G$60</definedName>
    <definedName name="_xlnm.Print_Area" localSheetId="7">'05_celik'!$A$1:$G$24</definedName>
    <definedName name="_xlnm.Print_Area" localSheetId="8">'06_GK'!$A$1:$G$23</definedName>
    <definedName name="_xlnm.Print_Area" localSheetId="9">'07_PiZO'!$A$1:$G$70</definedName>
    <definedName name="_xlnm.Print_Area" localSheetId="10">'08_lim'!$A$1:$G$61</definedName>
    <definedName name="_xlnm.Print_Area" localSheetId="11">'09_lic'!$A$1:$G$59</definedName>
    <definedName name="_xlnm.Print_Area" localSheetId="12">'10_stol'!$A$1:$G$154</definedName>
    <definedName name="_xlnm.Print_Area" localSheetId="13">'11_brav'!$A$1:$G$132</definedName>
    <definedName name="_xlnm.Print_Area" localSheetId="14">'12_fas'!$A$1:$G$63</definedName>
    <definedName name="_xlnm.Print_Area" localSheetId="15">'13_diu'!$A$1:$G$21</definedName>
    <definedName name="_xlnm.Print_Area" localSheetId="2">'opci uvjeti'!$A$1:$B$81</definedName>
    <definedName name="_xlnm.Print_Area" localSheetId="1">rekap!$A$1:$F$24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2" i="76" l="1"/>
  <c r="B100" i="76"/>
  <c r="F94" i="76"/>
  <c r="F92" i="76"/>
  <c r="F90" i="76"/>
  <c r="F88" i="76"/>
  <c r="F96" i="76" s="1"/>
  <c r="F102" i="76" s="1"/>
  <c r="F86" i="76"/>
  <c r="F79" i="76"/>
  <c r="F77" i="76"/>
  <c r="F75" i="76"/>
  <c r="F73" i="76"/>
  <c r="F71" i="76"/>
  <c r="F70" i="76"/>
  <c r="F66" i="76"/>
  <c r="F60" i="76"/>
  <c r="F59" i="76"/>
  <c r="F55" i="76"/>
  <c r="F53" i="76"/>
  <c r="F51" i="76"/>
  <c r="F49" i="76"/>
  <c r="F48" i="76"/>
  <c r="F44" i="76"/>
  <c r="F32" i="76"/>
  <c r="F81" i="76" s="1"/>
  <c r="F100" i="76" s="1"/>
  <c r="F104" i="76" s="1"/>
  <c r="F157" i="75"/>
  <c r="F155" i="75"/>
  <c r="F153" i="75"/>
  <c r="F151" i="75"/>
  <c r="F149" i="75"/>
  <c r="F147" i="75"/>
  <c r="F145" i="75"/>
  <c r="F161" i="75" s="1"/>
  <c r="G139" i="75"/>
  <c r="G157" i="75" s="1"/>
  <c r="B139" i="75"/>
  <c r="B157" i="75" s="1"/>
  <c r="G137" i="75"/>
  <c r="G124" i="75"/>
  <c r="F123" i="75"/>
  <c r="A123" i="75"/>
  <c r="B124" i="75" s="1"/>
  <c r="B119" i="75"/>
  <c r="B155" i="75" s="1"/>
  <c r="G116" i="75"/>
  <c r="G113" i="75"/>
  <c r="G119" i="75" s="1"/>
  <c r="G155" i="75" s="1"/>
  <c r="B113" i="75"/>
  <c r="A112" i="75"/>
  <c r="A115" i="75" s="1"/>
  <c r="B108" i="75"/>
  <c r="B153" i="75" s="1"/>
  <c r="G105" i="75"/>
  <c r="G102" i="75"/>
  <c r="G99" i="75"/>
  <c r="G96" i="75"/>
  <c r="G93" i="75"/>
  <c r="G108" i="75" s="1"/>
  <c r="G153" i="75" s="1"/>
  <c r="B93" i="75"/>
  <c r="A92" i="75"/>
  <c r="B88" i="75"/>
  <c r="B151" i="75" s="1"/>
  <c r="G86" i="75"/>
  <c r="G83" i="75"/>
  <c r="G88" i="75" s="1"/>
  <c r="G151" i="75" s="1"/>
  <c r="A78" i="75"/>
  <c r="B74" i="75"/>
  <c r="B149" i="75" s="1"/>
  <c r="G72" i="75"/>
  <c r="G69" i="75"/>
  <c r="G66" i="75"/>
  <c r="G62" i="75"/>
  <c r="G58" i="75"/>
  <c r="G57" i="75"/>
  <c r="G74" i="75" s="1"/>
  <c r="G149" i="75" s="1"/>
  <c r="A56" i="75"/>
  <c r="B52" i="75"/>
  <c r="B147" i="75" s="1"/>
  <c r="G49" i="75"/>
  <c r="G47" i="75"/>
  <c r="G38" i="75"/>
  <c r="G34" i="75"/>
  <c r="G33" i="75"/>
  <c r="F30" i="75"/>
  <c r="G29" i="75"/>
  <c r="G28" i="75"/>
  <c r="G24" i="75"/>
  <c r="G23" i="75"/>
  <c r="G22" i="75"/>
  <c r="G21" i="75"/>
  <c r="G17" i="75"/>
  <c r="G16" i="75"/>
  <c r="G52" i="75" s="1"/>
  <c r="G147" i="75" s="1"/>
  <c r="A15" i="75"/>
  <c r="A20" i="75" s="1"/>
  <c r="B11" i="75"/>
  <c r="B145" i="75" s="1"/>
  <c r="G8" i="75"/>
  <c r="G11" i="75" s="1"/>
  <c r="G145" i="75" s="1"/>
  <c r="G160" i="75" s="1"/>
  <c r="A7" i="75"/>
  <c r="B9" i="75" s="1"/>
  <c r="B127" i="73"/>
  <c r="A127" i="73" s="1"/>
  <c r="G127" i="73"/>
  <c r="B128" i="73"/>
  <c r="A128" i="73" s="1"/>
  <c r="A131" i="73"/>
  <c r="A27" i="75" l="1"/>
  <c r="B35" i="75" s="1"/>
  <c r="B25" i="75"/>
  <c r="B30" i="75"/>
  <c r="B59" i="75"/>
  <c r="B83" i="75"/>
  <c r="B116" i="75"/>
  <c r="A126" i="75"/>
  <c r="B137" i="75" s="1"/>
  <c r="B18" i="75"/>
  <c r="A32" i="75"/>
  <c r="A37" i="75" s="1"/>
  <c r="A85" i="75"/>
  <c r="B86" i="75" s="1"/>
  <c r="A95" i="75"/>
  <c r="B99" i="75"/>
  <c r="A61" i="75"/>
  <c r="B96" i="75"/>
  <c r="G131" i="73"/>
  <c r="F18" i="1" s="1"/>
  <c r="B124" i="73"/>
  <c r="B39" i="75" l="1"/>
  <c r="A41" i="75"/>
  <c r="B102" i="75"/>
  <c r="A98" i="75"/>
  <c r="B105" i="75"/>
  <c r="A65" i="75"/>
  <c r="B66" i="75" s="1"/>
  <c r="B63" i="75"/>
  <c r="A101" i="75"/>
  <c r="A104" i="75" s="1"/>
  <c r="A124" i="73"/>
  <c r="B50" i="75" l="1"/>
  <c r="A68" i="75"/>
  <c r="B69" i="75"/>
  <c r="A49" i="75"/>
  <c r="B72" i="75"/>
  <c r="B47" i="75"/>
  <c r="A71" i="75"/>
  <c r="G59" i="66"/>
  <c r="B59" i="66"/>
  <c r="A59" i="66" s="1"/>
  <c r="B58" i="64"/>
  <c r="A58" i="64" s="1"/>
  <c r="G57" i="64"/>
  <c r="B57" i="64"/>
  <c r="A57" i="64" s="1"/>
  <c r="G65" i="63"/>
  <c r="A24" i="72" l="1"/>
  <c r="B22" i="72"/>
  <c r="A22" i="72" s="1"/>
  <c r="G21" i="72"/>
  <c r="G24" i="72" s="1"/>
  <c r="F12" i="1" s="1"/>
  <c r="B21" i="72"/>
  <c r="A21" i="72" s="1"/>
  <c r="B17" i="72"/>
  <c r="A17" i="72" s="1"/>
  <c r="B47" i="71"/>
  <c r="A47" i="71" s="1"/>
  <c r="B46" i="71"/>
  <c r="A46" i="71" s="1"/>
  <c r="B113" i="61"/>
  <c r="A113" i="61" s="1"/>
  <c r="B112" i="61"/>
  <c r="A112" i="61" s="1"/>
  <c r="B111" i="61"/>
  <c r="A111" i="61" s="1"/>
  <c r="B94" i="61"/>
  <c r="A94" i="61" s="1"/>
  <c r="B93" i="61"/>
  <c r="A93" i="61" s="1"/>
  <c r="B92" i="61"/>
  <c r="A92" i="61" s="1"/>
  <c r="B18" i="72" l="1"/>
  <c r="A18" i="72" l="1"/>
  <c r="B27" i="56" l="1"/>
  <c r="A27" i="56" s="1"/>
  <c r="B26" i="56"/>
  <c r="A26" i="56" s="1"/>
  <c r="B25" i="3" l="1"/>
  <c r="A25" i="3" s="1"/>
  <c r="B24" i="3"/>
  <c r="A24" i="3" s="1"/>
  <c r="G24" i="3"/>
  <c r="B16" i="3"/>
  <c r="A16" i="3" s="1"/>
  <c r="G15" i="3"/>
  <c r="B15" i="3"/>
  <c r="A15" i="3" s="1"/>
  <c r="B19" i="3"/>
  <c r="A19" i="3" s="1"/>
  <c r="G18" i="3"/>
  <c r="B18" i="3"/>
  <c r="A18" i="3" s="1"/>
  <c r="B13" i="3"/>
  <c r="A13" i="3" s="1"/>
  <c r="G12" i="3"/>
  <c r="B12" i="3"/>
  <c r="A12" i="3" s="1"/>
  <c r="B10" i="3" l="1"/>
  <c r="A10" i="3" s="1"/>
  <c r="G9" i="3"/>
  <c r="B9" i="3"/>
  <c r="A9" i="3" s="1"/>
  <c r="B150" i="69" l="1"/>
  <c r="A150" i="69" s="1"/>
  <c r="B149" i="69"/>
  <c r="A149" i="69" s="1"/>
  <c r="G150" i="69"/>
  <c r="B53" i="71" l="1"/>
  <c r="A53" i="71" s="1"/>
  <c r="B52" i="71"/>
  <c r="A52" i="71" s="1"/>
  <c r="B50" i="71"/>
  <c r="A50" i="71" s="1"/>
  <c r="B49" i="71"/>
  <c r="A49" i="71" s="1"/>
  <c r="G46" i="71"/>
  <c r="G56" i="71"/>
  <c r="B56" i="71"/>
  <c r="A56" i="71" s="1"/>
  <c r="B57" i="71"/>
  <c r="A57" i="71" s="1"/>
  <c r="G55" i="71"/>
  <c r="B55" i="71"/>
  <c r="A55" i="71" s="1"/>
  <c r="G52" i="71"/>
  <c r="G49" i="71"/>
  <c r="A59" i="71"/>
  <c r="B44" i="71"/>
  <c r="G19" i="62"/>
  <c r="B19" i="62"/>
  <c r="A19" i="62" s="1"/>
  <c r="B20" i="62"/>
  <c r="A20" i="62" s="1"/>
  <c r="G18" i="62"/>
  <c r="B18" i="62"/>
  <c r="A18" i="62" s="1"/>
  <c r="B90" i="61"/>
  <c r="B45" i="71" l="1"/>
  <c r="A45" i="71" s="1"/>
  <c r="B48" i="71"/>
  <c r="A48" i="71" s="1"/>
  <c r="G59" i="71"/>
  <c r="F11" i="1" s="1"/>
  <c r="A44" i="71"/>
  <c r="A90" i="61"/>
  <c r="B51" i="71" l="1"/>
  <c r="A51" i="71" s="1"/>
  <c r="B54" i="71" l="1"/>
  <c r="A54" i="71" s="1"/>
  <c r="B30" i="56"/>
  <c r="A30" i="56" s="1"/>
  <c r="G29" i="56"/>
  <c r="B29" i="56"/>
  <c r="A29" i="56" s="1"/>
  <c r="B22" i="3" l="1"/>
  <c r="A22" i="3" s="1"/>
  <c r="B21" i="3"/>
  <c r="A21" i="3" s="1"/>
  <c r="G21" i="3"/>
  <c r="B145" i="69" l="1"/>
  <c r="A153" i="69"/>
  <c r="G153" i="69"/>
  <c r="F17" i="1" s="1"/>
  <c r="B147" i="69" l="1"/>
  <c r="A147" i="69" s="1"/>
  <c r="A145" i="69"/>
  <c r="A20" i="67" l="1"/>
  <c r="B18" i="67"/>
  <c r="A18" i="67" s="1"/>
  <c r="G17" i="67"/>
  <c r="B17" i="67"/>
  <c r="A17" i="67" s="1"/>
  <c r="B15" i="67"/>
  <c r="A62" i="66"/>
  <c r="B60" i="66"/>
  <c r="A60" i="66" s="1"/>
  <c r="G58" i="66"/>
  <c r="B58" i="66"/>
  <c r="A58" i="66" s="1"/>
  <c r="B52" i="66"/>
  <c r="B53" i="66" s="1"/>
  <c r="B16" i="67" l="1"/>
  <c r="A16" i="67" s="1"/>
  <c r="A15" i="67"/>
  <c r="A52" i="66"/>
  <c r="G20" i="67"/>
  <c r="F20" i="1" s="1"/>
  <c r="G62" i="66"/>
  <c r="F19" i="1" s="1"/>
  <c r="A53" i="66"/>
  <c r="A58" i="65" l="1"/>
  <c r="B56" i="65"/>
  <c r="A56" i="65" s="1"/>
  <c r="G55" i="65"/>
  <c r="B55" i="65"/>
  <c r="A55" i="65" s="1"/>
  <c r="B53" i="65"/>
  <c r="B54" i="65" s="1"/>
  <c r="A54" i="65" s="1"/>
  <c r="B54" i="64"/>
  <c r="A54" i="64" s="1"/>
  <c r="G53" i="64"/>
  <c r="B53" i="64"/>
  <c r="A53" i="64" s="1"/>
  <c r="A53" i="65" l="1"/>
  <c r="G58" i="65"/>
  <c r="F16" i="1" s="1"/>
  <c r="A60" i="64" l="1"/>
  <c r="G60" i="64"/>
  <c r="F15" i="1" s="1"/>
  <c r="B50" i="64"/>
  <c r="B51" i="64" l="1"/>
  <c r="B55" i="64" s="1"/>
  <c r="A50" i="64"/>
  <c r="A55" i="64" l="1"/>
  <c r="A51" i="64"/>
  <c r="A69" i="63" l="1"/>
  <c r="B67" i="63"/>
  <c r="A67" i="63" s="1"/>
  <c r="G66" i="63"/>
  <c r="B66" i="63"/>
  <c r="B62" i="63"/>
  <c r="A22" i="62"/>
  <c r="B15" i="62"/>
  <c r="B16" i="62" s="1"/>
  <c r="A16" i="62" s="1"/>
  <c r="B106" i="61"/>
  <c r="A106" i="61" s="1"/>
  <c r="B105" i="61"/>
  <c r="A105" i="61" s="1"/>
  <c r="B104" i="61"/>
  <c r="B103" i="61"/>
  <c r="B102" i="61"/>
  <c r="G112" i="61"/>
  <c r="G105" i="61"/>
  <c r="B100" i="61"/>
  <c r="A100" i="61" s="1"/>
  <c r="G99" i="61"/>
  <c r="B99" i="61"/>
  <c r="A99" i="61" s="1"/>
  <c r="B109" i="61"/>
  <c r="A109" i="61" s="1"/>
  <c r="G108" i="61"/>
  <c r="B108" i="61"/>
  <c r="A108" i="61" s="1"/>
  <c r="G93" i="61"/>
  <c r="A115" i="61"/>
  <c r="B97" i="61"/>
  <c r="A97" i="61" s="1"/>
  <c r="G96" i="61"/>
  <c r="B96" i="61"/>
  <c r="A96" i="61" s="1"/>
  <c r="G89" i="61"/>
  <c r="B89" i="61"/>
  <c r="A89" i="61" s="1"/>
  <c r="B84" i="61"/>
  <c r="G22" i="62" l="1"/>
  <c r="F13" i="1" s="1"/>
  <c r="B63" i="63"/>
  <c r="A15" i="62"/>
  <c r="A84" i="61"/>
  <c r="G69" i="63"/>
  <c r="F14" i="1" s="1"/>
  <c r="A62" i="63"/>
  <c r="A66" i="63"/>
  <c r="B85" i="61"/>
  <c r="B91" i="61" s="1"/>
  <c r="G115" i="61"/>
  <c r="F10" i="1" s="1"/>
  <c r="B95" i="61" l="1"/>
  <c r="A95" i="61" s="1"/>
  <c r="A63" i="63"/>
  <c r="A91" i="61"/>
  <c r="A85" i="61"/>
  <c r="B98" i="61" l="1"/>
  <c r="B101" i="61" l="1"/>
  <c r="A101" i="61" s="1"/>
  <c r="B107" i="61"/>
  <c r="A107" i="61" s="1"/>
  <c r="A98" i="61"/>
  <c r="B110" i="61" l="1"/>
  <c r="A110" i="61" l="1"/>
  <c r="A32" i="56" l="1"/>
  <c r="A37" i="3"/>
  <c r="G26" i="56"/>
  <c r="B25" i="56"/>
  <c r="B24" i="56"/>
  <c r="B28" i="56" l="1"/>
  <c r="A28" i="56" s="1"/>
  <c r="A24" i="56"/>
  <c r="G32" i="56"/>
  <c r="F9" i="1" s="1"/>
  <c r="A25" i="56"/>
  <c r="B35" i="3" l="1"/>
  <c r="A35" i="3" s="1"/>
  <c r="B34" i="3"/>
  <c r="A34" i="3" s="1"/>
  <c r="B32" i="3"/>
  <c r="A32" i="3" s="1"/>
  <c r="B31" i="3"/>
  <c r="A31" i="3" s="1"/>
  <c r="B30" i="3"/>
  <c r="A30" i="3" s="1"/>
  <c r="B28" i="3"/>
  <c r="A28" i="3" s="1"/>
  <c r="B27" i="3"/>
  <c r="A27" i="3" s="1"/>
  <c r="B7" i="3"/>
  <c r="A7" i="3" s="1"/>
  <c r="B6" i="3"/>
  <c r="A6" i="3" s="1"/>
  <c r="B5" i="3"/>
  <c r="B4" i="3"/>
  <c r="B8" i="3" l="1"/>
  <c r="B11" i="3" s="1"/>
  <c r="A4" i="3"/>
  <c r="A5" i="3"/>
  <c r="B14" i="3" l="1"/>
  <c r="A11" i="3"/>
  <c r="A8" i="3"/>
  <c r="A14" i="3" l="1"/>
  <c r="B17" i="3"/>
  <c r="A17" i="3" s="1"/>
  <c r="B20" i="3" l="1"/>
  <c r="A20" i="3" s="1"/>
  <c r="B23" i="3" l="1"/>
  <c r="B26" i="3" s="1"/>
  <c r="A26" i="3" s="1"/>
  <c r="A23" i="3" l="1"/>
  <c r="G6" i="3"/>
  <c r="G27" i="3"/>
  <c r="G31" i="3"/>
  <c r="G34" i="3"/>
  <c r="G37" i="3" l="1"/>
  <c r="F8" i="1" s="1"/>
  <c r="E23" i="1" s="1"/>
  <c r="B29" i="3" l="1"/>
  <c r="A29" i="3" s="1"/>
  <c r="B33" i="3" l="1"/>
  <c r="A33" i="3" s="1"/>
</calcChain>
</file>

<file path=xl/sharedStrings.xml><?xml version="1.0" encoding="utf-8"?>
<sst xmlns="http://schemas.openxmlformats.org/spreadsheetml/2006/main" count="1012" uniqueCount="854">
  <si>
    <t xml:space="preserve"> REKAPITULACIJA RADOVA</t>
  </si>
  <si>
    <t>1.</t>
  </si>
  <si>
    <t>2.</t>
  </si>
  <si>
    <t>3.</t>
  </si>
  <si>
    <t>4.</t>
  </si>
  <si>
    <t>5.</t>
  </si>
  <si>
    <t>6.</t>
  </si>
  <si>
    <t>7.</t>
  </si>
  <si>
    <t>8.</t>
  </si>
  <si>
    <t>IZOLATERSKI RADOVI</t>
  </si>
  <si>
    <t>9.</t>
  </si>
  <si>
    <t>10.</t>
  </si>
  <si>
    <t>GIPSKARTONSKI RADOVI</t>
  </si>
  <si>
    <t>11.</t>
  </si>
  <si>
    <t>PODNE I ZIDNE OBLOGE</t>
  </si>
  <si>
    <t>12.</t>
  </si>
  <si>
    <t>SOBOSLIKARSKI I LIČILAČKI RADOVI</t>
  </si>
  <si>
    <t>STOLARSKI RADOVI</t>
  </si>
  <si>
    <t>FASADERSKI RADOVI</t>
  </si>
  <si>
    <t>DOBAVE I UGRADBE</t>
  </si>
  <si>
    <t>ZAJEDNIČKI OBRAČUNSKO-TEHNIČKI UVJETI</t>
  </si>
  <si>
    <t>1. OPĆI UVJETI</t>
  </si>
  <si>
    <t>Ovi zajednički obračunsko tehnički uvjeti su sastavni dio svih općih uvjeta za pojedine vrste radova.</t>
  </si>
  <si>
    <t>Troškovnik se poziva u većini na hrvatske norme (HRN) ali se dozvoljava primjena i druge odgovarajuće tj. istovjetne norme (npr. JUS ili DIN).</t>
  </si>
  <si>
    <t>Cijene upisane u ovaj troškovnik sadrže svu odštetu za pojedine radove i dobave u odnosnim stavkama troškovnika i to u potpuno završenom radu tj. sav rad, materijal, naknadu za alat, sve pripreme, sporedne i završne radove, te horizontalne i vertikalne prijevoze i prijenose, postave i skidanje potrebnih skela, sve sigurnosne mjere po odredbama HTZ i slično. U cijene su također uključena sva druga davanja kao i pripomoći kod izvedbe obrtničkih radova - zaštita obrtničkih radova i proizvoda: stolarije, sanitarije, obloga, zatim sva potrebna ispitivanja materijala radi postizavanja tražene kvalitete i čvrstoće po propisima. Sav upotrijebljeni materijal kao i finalni proizvod, mora odgovarati postojećim tehničkim propisima a ukoliko je to materijal ili proizvod izvan naših standarda treba kvalitetu istih dokazati atestom Zavoda za ispitivanje materijala. Davanjem ponude izvođač se obavezuje pravovremeno nabaviti sav opisani materijal i proizvode, a u slučaju nemogućnosti nabavke opisanog, tokom izvedbe gradnje će se za svaku izmjenu prikupiti ponude i uz suglasnost nadzornog inženjera i investitora odabrati najpovoljnija.</t>
  </si>
  <si>
    <t>U slučaju pogodbe izvođenja radova po građevinskoj knjizi svi će se radovi obračunati prema izmjeri u naravi bez obzira na količine upisane u troškovniku. Kao način obračuna više radnji vrijede prema tome jedinične cijene ponuđene ovim troškovnikom. Za radove van troškovnika vrijedit će cijene satnica i osnovnog materijala a obračun će se vršiti na osnovu "Prosječnih normi u građevinarstvu".</t>
  </si>
  <si>
    <t>Prilikom davanja ponude izvođač je obavezan priložiti jedinične cijene za radnu snagu i materijal te faktor poduzeća kao i postotak koji glavni izvođač zaračunava na jedinične cijene kooperanata za manipulativne troškove.</t>
  </si>
  <si>
    <t>Izvođač nema pravo na manipulativne troškove za radove koje izvode njegove vlastite jedinice bez obzira da li se radi o građevinskim ili obrtničkim radovima.</t>
  </si>
  <si>
    <t>Izvođač je obvezan voditi građevinski dnevnik i građevinsku knjigu, koju će potpisivati nadzorni inženjer, kako bi se mogla kontrolirati količina izvedenih radova.</t>
  </si>
  <si>
    <t>Prije početka izrade treba sve mjere i količine prekontrolirati u naravi i dogovoriti sa projektantom sve pojedinosti izvedbe.</t>
  </si>
  <si>
    <t>Prilikom predaje ponude treba navesti i točan rok, do kada se radovi mogu završiti i to kako rokova za pojedine faze, tako i za potpuno dovršenje. Osim toga treba prilikom predaje ponude predati osim ostalog i pismenu izjavu, da su ponuđaču poznati svi uvjeti te da je spreman da se prema njima nadmeće odnosno preuzima izvedbu radova.</t>
  </si>
  <si>
    <t>Kod podnošenja ponude izvođač je obvezan dostaviti detaljni operativni plan gradnje, organizacije gradilišta, popis mehanizacije i stručne radne snage, koja će biti korištena na gradilištu.</t>
  </si>
  <si>
    <t>Posebna obaveza glavnog izvođača u vezi sa ugovorima koje izvode drugi izvođači jest da mora koordinirati rad tih izvođača sa svojim radovima. Ta koordinacija obuhvaća sve potrebne pripreme, ugradnju eventualnih drvenih ili metalnih elemenata potrebnih za učvršćenje ili za vješanje, te ostale zidarske i druge pripomoći potrebne za izvedbu i dovršenje radova drugih izvođača kao i to da se istome omogući privremeno uskladištenje njegovih proizvoda.</t>
  </si>
  <si>
    <t>Glavni izvođač je također obavezan da uskladi sve svoje radove, naročito na instalacijama, sa radovima drugih izvođača (izvodi električnih instalacija, položaji raznih cijevi, kanali itd.) kao i sa izvođačem glavnih građevinskih radova te da istima omogući nesmetano i brzo izvođenje njihovih radova.</t>
  </si>
  <si>
    <t>Izvođač - kooperant je obavezan osigurati normalan i nesmetan rad tj. rok izvedbe tako da ne smeta pravilan rad ostalim obrtnicima zaposlenim na gradnji.</t>
  </si>
  <si>
    <t>Nabavljanje potrebnog materijala, osiguranje potrebnog broja radnika odgovarajuće stručnosti, kao i organizaciju svog rada izvođač treba provoditi tako da to bude u skladu sa operativnim planom, te da krivicom izvođača ne dođe do zakašnjenja s vlastitim radovima ili do ometanja u odvijanju radova drugih izvođača na zgradi.</t>
  </si>
  <si>
    <t>Izvođač mora sam osigurati svoje dovršene radove od oštećenja do primopredaje objekata.</t>
  </si>
  <si>
    <t>2. OPSEG RADOVA</t>
  </si>
  <si>
    <t>Ovim troškovnikom obuhvaćeni su svi građevinski i obrtnički radovi uključivo i potrebna rušenja.</t>
  </si>
  <si>
    <t>Pridržavanje zakona</t>
  </si>
  <si>
    <t>Izvođač je obavezan pridržavati se svih postojećih i važećih zakona, standarda, naredbi i uputsatva, uredbi, pravilnika, propisa i drugih akata koji se odnose ili se mogu odnositi na radove koje je preuzeo.</t>
  </si>
  <si>
    <t>3. TEHNIČKA DOKUMENTACIJA</t>
  </si>
  <si>
    <t>Sva tehnička dokumentacija čiji sastav je naveden u elaboratu predstavlja cjelinu i sastavni je dio ugovora o građenju. Bilo što je spomenuto u troškovnicima, a nije prikazano u nacrtima ili je prikazano na nacrtima a nije spomenuto u troškovnicima smatra se da je obuhvaćeno i u jednom i u drugom. U slučaju razlike između nacrta i troškovnika troškovnici su određujući u bilo kojem slučaju nejasnosti ili razlike u brojevima, nacrtima ili troškovnicima o tome se mora odmah obavijestiti nadzorni inženjer i projektant i zatražiti tumačenje i objašnjenje. Traženje takvog tumačenja i objašnjenja ne može ni u kom slučaju poslužiti kao isprika da ne nastavi rad u suglasnosti sa tumačenjem odnosno odlukom odgovornog projektanta i nadzornog organa.</t>
  </si>
  <si>
    <t>Za sve ugrađene materijale, završnu obradu i opremu izvoditelj je obvezan dobiti suglasnost projektanta, a bez te suglasnosti nadzor ih nije dužan priznati.</t>
  </si>
  <si>
    <t>U slučaju razlike između nacrta u manjem i onih u većem mjerilu, nacrti u većem mjerilu (detaljni nacrti) su odlučujući. Na bilo kojem nacrtu gdje je prikazan dio radova, a ostatak je dan u konturi, dio koji je prikazan primjenjuje se i na ostale dijelove radova.</t>
  </si>
  <si>
    <t>Ukoliko opis koje stavke dovodi izvođača u sumnju o načinu izvedbe, obavezan je pravovremeno, prije predaje ponude, tražiti objašnjenje projektanta.</t>
  </si>
  <si>
    <t>Ako tokom gradnje nastupe neke promjene ili dopune treba prije provedbe istih tražiti suglasnost nadzornog organa i ugovoriti jediničnu cijenu na osnovi elemenata danih u ponudi i to unijeti u građevinski dnevnik uz ovjeru. Sve nastale više radnje koje nisu utvrđene na ovaj način neće se priznati u obračunu.</t>
  </si>
  <si>
    <t>4. PRIVREMENI OBJEKTI, OPREMA I INSTALACIJE</t>
  </si>
  <si>
    <t>Izvođač je obavezan postaviti i instalirati sve privremene objekte, ograde, zaštite, opremu i instalacije potrebne za normalno izvođenje radova te iste ukloniti sa gradilišta nakon završetka radova.</t>
  </si>
  <si>
    <t>Privremeni objekti, ograde, zaštita i oprema pored ostalog obuhvaća uređenje pristupa, izgradnju eventualno potrebnih baraka, privremeno uređenje postojećih prostorija koje mogu poslužiti za odlaganje, doprema i postava građevinskih dizala, dizalica, ljestve i penjalice, ograde, zaštitne ograde, skele, platforme, oznake, protupožarnu opremu i sve ostalo potrebno za brzo i sigurno odvijanje izgradnje. Izvođač će sve ove radove izvesti bez posebne naplate.</t>
  </si>
  <si>
    <t>Izvođač će bez posebne naplate izvesti prema potrebi sve potrebne privremene priključke za vodovod, kanalizaciju, električnu mrežu i telefon, te provesti potrebnu rasvjetu na gradilištu uključivo propisanu svjetlosnu rasvjetnu signalizaciju. Kod toga treba uzeti u obzir da su osnovni priključci na gradilištu već izvedeni.</t>
  </si>
  <si>
    <t>Izvođač je obavezan na gradilištu organizirati čuvarsku službu te osigurati policom imovinu trećih lica i života od svih eventualnih šteta i ozljeda koje mogu biti prouzrokovane građenjem ili pripremom za građenje. Izvođač preuzima potpunu odgovornost za sav materijal, opremu itd. tokom provođenja pripremnih radova i izvođenja objekta, uključivo i materijal i opremu kooperanata, su izvođača itd. sve do potpune primopredaje svih radova i objekata investitoru.</t>
  </si>
  <si>
    <t>5. RUŠENJA</t>
  </si>
  <si>
    <t>Prilikom rušenja i demontaža treba pažljivo demontirati građevinske elemente od krova prema dolje. Zdravi građevinski materijal potrebno je očistiti i složiti na deponiju, predočiti investitoru, radi eventualne ponovne ugradnje na novu lokaciju.</t>
  </si>
  <si>
    <t>Šutu od rušenja, kao i sav ostali demontirani materijal pažljivo spuštati do prizemlja i odlagati na za to određeno mjesto na gradilištu.</t>
  </si>
  <si>
    <t>Izvođač radova po završetku grubih radova treba izvršiti čišćenje te svu šutu odvesti na gradsku deponiju.</t>
  </si>
  <si>
    <t>Sav materijal koji je demontirani, a mogao bi još poslužiti u neku drugu svrhu, biti će komisijski predan investitoru.</t>
  </si>
  <si>
    <t>6. ČIŠĆENJA</t>
  </si>
  <si>
    <t>Izvođač radova će izvesti sva čišćenja tokom radova te po završetku pojedinih grubih radova kao i fino čišćenje po završetku svih radova a neposredno prije konačne primopredaje. Čišćenje obuhvaća uklanjanje svog smeća, otpadaka, šute, materijala ili elemenata koji je nadzorni inženjer odbio i zatražio da se ukloni sa gradilišta kao i konačno čišćenje i pranje nakon završetka svih radova te držanje svih materijala uredno uskladištenih. Izvođač je također obavezan ukloniti sve materijale, opremu itd. Gruba čišćenja izvoditi svakog dana po završetku radova.</t>
  </si>
  <si>
    <t>Izvođač je obavezan izvesti i završno čišćenje cijelog objekta prije primopredaje uključivo sva pranja stakla, pločica, podova, sanitarnih uređaja, armatura itd.</t>
  </si>
  <si>
    <t>Sva ta čišćenja izvođač će izvesti sredstvima za čišćenje koja su proizvedena i preporučena za primjenu na površinama koje se čiste i izvođač će o svom trošku zamijeniti, popraviti i dovesti u ispravno stanje sve radove i površine koje eventualno ošteti tokom takvog čišćenja.</t>
  </si>
  <si>
    <t>7. UKLANJANJE OTPADAKA</t>
  </si>
  <si>
    <t>Izvođač će tokom trajanja izvedbe uklanjati sve otpatke, smeće i šutu te će isto otpremiti izvan gradilišta na za tu svrhu odobrenu lokaciju i održavati će cijeli objekt uključivo dvorište i pločnike i ulice oko gradilišta u urednom i radnom stanju. Izvođač je obavezan voditi računa i provesti mjere osiguranja da se tokom uklanjanja otpadaka materijala i opreme ne dovedu u opasnost ljudi i imovina. Prilikom svih čišćenja i uklanjanja otpadaka kada god je to moguće izvođač će koristiti vodu da smanji stvaranje prašine. Nikakvo smeće neće biti spaljivano na gradilištu. Nikakvo smeće ili otpaci neće se bacati u iskope, jame niti koristiti kod nasipavanja.</t>
  </si>
  <si>
    <t>Vozila koja će se koristiti za odvoz smeća, šute i otpadaka moraju imati platneni krov (ceradu), a materijal koji se prevozi mora biti poprskani vodom, sve kako bi se spriječilo njegovo rasipanje i raznošenje vjetrom tokom prijevoza do lokaliteta za deponiranje. Suvišno blato i ostala nečistoća trebaju se očistiti sa kotača vozila kako bi se spriječilo da se isto raznosi po ulicama izvan gradilišta. Svako eventualno blato i ostalu nečistoću koju takova vozila raznesu po ulicama izvan gradilišta obavezan je izvođač o svom trošku ukloniti i zaprljane površine očistiti.</t>
  </si>
  <si>
    <t>8. ČUVANJE MATERIJALA</t>
  </si>
  <si>
    <t>Sav materijal i oprema koji će se upotrijebiti na objektu moraju biti uskladišteni, složeni i zaštićeni te održavani u urednom i dobrom stanju.</t>
  </si>
  <si>
    <t>Sav suvišni materijal, oprema i alat koji nije više u upotrebi kao skele itd. moraju biti uredno složeni tako da ne ometaju napredak preostalih radova te uklonjeni prvom prilikom sa gradilišta.</t>
  </si>
  <si>
    <t>Ukoliko se postojeće prostorije ili djelomično dovršeni prostori objekta koriste za privremeno skladište materijala pravovremeno izvođenje preostalih radova niti inspekciju odnosno kontrolu izvedenih radova. Izvođač je također odgovoran da težina uskladištenih materijala ne pređe računato dozvoljeno opterećenje konstrukcije.</t>
  </si>
  <si>
    <t>9. ZAVRŠETAK RADOVA</t>
  </si>
  <si>
    <t>Po završetku radova teren i svi dijelovi objekta bit će ostavljeni u čistom i urednom stanju koje će udovoljiti pregledu i odobrenju nadzornog organa.</t>
  </si>
  <si>
    <t>Sav preostali materijal, oprema i privremeni objekti bit će uklonjeni sa gradilišta, a površine na kojima su bili postavljeni dovedene su u prijašnje stanje, u stanje predviđeno projektom ili u stanje koje će odobriti nadzorni inženjer, a sve bez prava na posebnu naplatu.</t>
  </si>
  <si>
    <t>10. PRIMOPREDAJA RADOVA</t>
  </si>
  <si>
    <t>Po završetku svih radova izvršit će se primopredaja izvedenog objekta putem Komisije u kojoj će obavezno biti predstavnici investitora, projektanta i izvođača, a po potrebi i predstavnici proizvođača ili poduzeća koja su sudjelovala u financiranju ili izvedbi objekta.</t>
  </si>
  <si>
    <t>Prije primopredaje radova izvođač je obavezan investitoru dostaviti svu dokumentaciju, naročito projekt izvedenih radova odnosno izvedbeni projekt sa svim izmjenama i dopunama nastalim u toku građenja, građevinski dnevnik, ateste, rezultate ispitivanja itd. kao i drugu dokumentaciju potrebnu investitoru da zatraži od nadležnog inženjera dozvolu za upotrebu u skladu sa zakonima i propisima.</t>
  </si>
  <si>
    <t>Tokom primopredaje vodit će se zapisnik te je izvođač obavezan izvršiti sve eventualne ispravke, popravke i zamjene na radovima ukoliko se takve utvrde u tom zapisniku. Ove obaveze izvođača ne isključuju njegovu obavezu da provede ispravke, popravke ili zamjene zatražene po Komisiji nadležnog inženjera.</t>
  </si>
  <si>
    <t>Tokom trajanja ugovorenoga jamčevnog odnosno garantnog roka izvođač je obavezan o svom trošku otkloniti sve nedostatke koji se pokažu u toku tog jamčevnog roka, a koji su nastupili zbog toga što se izvođač nije držao svojih obaveza u vezi sa kvalitetom radova i materijala.</t>
  </si>
  <si>
    <t>Investitor e izvođaču odrediti primjereni rok za otklanjanje nedostataka ali ujedno zadržava pravo i na naknadu eventualne štete nastale takvim nedostacima u izvedbi. Izvođač nije obavezan vršiti korekcije ili popravke koje su rezultat normalnog korištenja i habanja tokom upotrebe objekta.</t>
  </si>
  <si>
    <t>Po isteku jamčevnog odnosno garantnog roka predstavnici investitora, projektanta i izvođača će pregledati radove i sastaviti popis eventualnih korekcija i popravaka te odrediti razuman rok u kojem je izvođač obavezan provesti takve korekcije i popravke, a po izvršenju takvih popravaka isti će ponovo biti pregledani po nadzornom inženjeru, prihvaćeni i svi će se ugovoreni radovi potom isplatiti i posao će se smatrati završenim.</t>
  </si>
  <si>
    <t>paušal</t>
  </si>
  <si>
    <t>Opći uvjeti i napomene</t>
  </si>
  <si>
    <t>kom</t>
  </si>
  <si>
    <t>m1</t>
  </si>
  <si>
    <t>m2</t>
  </si>
  <si>
    <t>m3</t>
  </si>
  <si>
    <t>LIMARSKI RADOVI</t>
  </si>
  <si>
    <t>GRAĐ. OBRT. RADOVI UKUPNO:</t>
  </si>
  <si>
    <t>Kontrola osnovnih gabarita. Pri gradnji geodetskim instrumentima pravovremeno kontrolirati vertikalnost elemenata i osnovne pravce na fasadi objekta. Geodetskim instrumentom pravovremeno kontrolirati gornju površinu ab ploča/omnia ploča te horizontalne ivice na fasadi. Pod pravovremenom kontrolom podrazumijeva se kontrola vertikalnosti i horizontalnosti u fazi izrade oplate za beton.</t>
  </si>
  <si>
    <t xml:space="preserve">Dobava, postava i montaža metalne ploče na bravarskoj konstrukciji sa svim potrebnim informacijama (investitor, projektant, izvođač, nadzor, broj građevne dozvole itd.) na mjesto koje odredi nadzorni inženjer te postava ploče sa znakovima upozorenja. U cijenu stavke uključen je statiči račun i ishođenje potrebnih dozvola te zamjena oštećenih dijelova, demontaža, utovar u transportno sredstvo i odvoz iste nakon završetka građenja. Obračun po komadu kompletno postavljene ploče do pune gotovosti. </t>
  </si>
  <si>
    <t>U cijenu stavke uključena je izvedba vrata za ulaz osoba i vozila sukladno shemi organizacije kao i održavanje ograde tijekom izvođenja predmetnih radova te uklanjanje iste nakon završetka radova. Obračun po m1 kompletno postavljene ograde do pune gotovosti.</t>
  </si>
  <si>
    <t>UKUPNO ZEMLJANI RADOVI:</t>
  </si>
  <si>
    <t>Obračun iskopanih i nasutih količina vršiti u sraslom stanju materijala, a prema postojećim normama GN.</t>
  </si>
  <si>
    <t xml:space="preserve"> - odgovarajuće koeficijente zbijenosti ili rastresitosti, jer isti nisu uključeni u količinama zemlje.</t>
  </si>
  <si>
    <t xml:space="preserve"> - održavanje čistoće na vanjskim putevima kroz koje prolazi transport zemlje sa i na gradilište;</t>
  </si>
  <si>
    <t xml:space="preserve"> - zaštitne mjere kod eventualne pojave vode;</t>
  </si>
  <si>
    <t xml:space="preserve"> - sva podupiranja i razupiranja ako su potrebna;</t>
  </si>
  <si>
    <t xml:space="preserve"> - sva potrebna priručna sredstva za izvođenje radova;</t>
  </si>
  <si>
    <t xml:space="preserve"> - svi prijenosi i prijevozi;</t>
  </si>
  <si>
    <t xml:space="preserve"> - sav rad i materijal;</t>
  </si>
  <si>
    <t>Jediničnom cijenom obuhvaćeno je:</t>
  </si>
  <si>
    <t>Prije početka ostalih radova (betoniranje, postava oplate) geomehaničar treba pregledati kvalitetu tla i odobriti početak radova.</t>
  </si>
  <si>
    <t>Nasipavanje unutar i oko objekta izvesti do tražene zbijenosti, odnosno u slojevima od po 20 cm, sa strojnim nabijanjem i vlaženjem vodom.</t>
  </si>
  <si>
    <t>Iskopani materijal upotrijebiti za nasipavanje i zatrpavanje. Isti treba prevesti na gradilišni deponij, uskladištiti te poslije upotrijebiti. Višak iskopanog materijala odvesti na gradski deponij.</t>
  </si>
  <si>
    <t>Kod eventualne pojave vode (kiše, topljenje snijega ili podzemne vode) izvoditelj treba izvršiti odvodnjavanje iste sa iskopanih površina (sabirna okna i crpljenje vode), te zaštiti iskopane profile.</t>
  </si>
  <si>
    <t>Kosine širokog iskopa prilagoditi kategoriji terena.</t>
  </si>
  <si>
    <t>Svi iskopi zemlje vrše se strojno, a samo djelomično ručno (planiranja). Iskope izvesti točno po projektu, u skladu sa geomehaničkim izvještajem. Propisane mjere presjeka - profila ne smiju se prekoračiti bez posebnog odobrenja nadzorne službe.</t>
  </si>
  <si>
    <t>Pri izvedbi zemljanih radova moraju se u potpunosti primjenjivati postojeći propisi - Pravilnik o zaštiti na radu u građevinarstvu, Građevinske norme i HTZ propisi.</t>
  </si>
  <si>
    <t>ZEMLJANI RADOVI</t>
  </si>
  <si>
    <t>Ovaj troškovnik ne uključuje zemljane radove na uređenju okoliša kao ni zemljane radove koji su ubuhvaćeni projektima drugih struka (vodovod, kanalizacija, strojarstvo).</t>
  </si>
  <si>
    <t>Izrada sheme organizacije gradilišta za izvedbu građevine, uz odobrenje nadzornog inženjera, a radi montaže privremenih priključaka, regulacije prometa i sl. tijekom gradnje građevine. U cijenu uključeno ishođenje potrebnih dozvola o početku izvođenja radova od nadležnih institucija. Shemu izraditi u 3 primjerka.</t>
  </si>
  <si>
    <t>kg</t>
  </si>
  <si>
    <t>HIDROIZOLACIJE</t>
  </si>
  <si>
    <t>Hidroizolacione radove izvesti prema opisu u troškovniku te u skladu sa važećim standardima. Sav materijal za izolaciju treba biti prvorazredne kvalitete te mora zadovoljavati odgovarajuće propise:</t>
  </si>
  <si>
    <t>- bitume. ljepenka HRN.U.M3.232</t>
  </si>
  <si>
    <t>- hladni bit. premaz HRN.U.M3.240</t>
  </si>
  <si>
    <t>- vrući bit. premaz HRN.U.M3.244</t>
  </si>
  <si>
    <t>- bit. ljepenka sa uloškom jute HRN.U.M3.210</t>
  </si>
  <si>
    <t>- bit. ljepenka sa uloškom od staklene tkanine HRN.U.M3.234</t>
  </si>
  <si>
    <t>- bit. ljepenka sa uloškom od staklenog voala HRN.U.M3.231</t>
  </si>
  <si>
    <t>- bit. ljepenka sa uloškom od al. folije HRN.U.M3.230</t>
  </si>
  <si>
    <t>- elastobit HRN.U.M3.242</t>
  </si>
  <si>
    <t>- bitumenske trake za varenje (sastav i uslovi kvalitete) HRN.U.M3.300</t>
  </si>
  <si>
    <t>Izolacija se izvodi podzemno protiv vode bez pritiska ili procjedne vode na propusnom tlu (gdje se iznimno ta voda kod najvećih kiša pretvara na kratko vrijeme u podzemnu vodu sa pritiskom).</t>
  </si>
  <si>
    <t>Ako je opis koje stavke izvođaču nejasan, treba pravovremeno prije predaje ponude tražiti objašnjenje od projektanta. Eventualne izmjene materijala te način izvedbe tijekom gradnje moraju se izvršiti isključivo pismenim dogovorom sa projektantom i nadzornim organom. Ako se traži stavkom troškovnika materijal koji nije obuhvaćen propisima, mora se u svemu izvesti prema uputama proizvođača, te garancijom i atestima za to ovlaštenih ustanova. Ukoliko se naknadno ustanovi, tj. pojavi vlaga zbog nesolidne izvedbe ne dozvoljava se krpanje, već se mora ponovno izvesti izolacija cijele površine na trošak izvođača.</t>
  </si>
  <si>
    <t>Izvođač mora o svom trošku izvesti i popraviti pojedine građevinske i obrtničke radove, koji se prilikom ponovne izvedbe oštete ili moraju demontirati.</t>
  </si>
  <si>
    <t>Obračun se vrši prema postojećim normama GN 301-500.</t>
  </si>
  <si>
    <t>- sav materijal sa troškovima transporta</t>
  </si>
  <si>
    <t>- sav rad, uključujući nutarnji transport na mjesto ugradbe, alat i mašine</t>
  </si>
  <si>
    <t>- priprema vrućeg bitumena na gradilištu</t>
  </si>
  <si>
    <t>- čišćenje plohe prije izvedbe izolacije sa zalijevanjem eventualnih reški</t>
  </si>
  <si>
    <t>- poduzimanje mjera po HTZ i drugim postojećim propisima</t>
  </si>
  <si>
    <t>- dovođenje vode, plina i struje od priključka na gradilištu do mjesta potrošnje</t>
  </si>
  <si>
    <t>- isporuka pogonskog materijala</t>
  </si>
  <si>
    <t>- čišćenje nakon završenih radova.</t>
  </si>
  <si>
    <t>Ovi opći uvjeti mijenjaju se ili nadopunjuju opisom pojedine stavke troškovnika.</t>
  </si>
  <si>
    <t>TOPLINSKE I ZVUČNE IZOLACIJE</t>
  </si>
  <si>
    <t>Radove toplinske i zvučne izolacije izvesti na mjestima određenim projektom prema opisu troškovnika, a u skladu sa postojećim propisima prema:</t>
  </si>
  <si>
    <t>- Pravilniku o standardima za toplotnu tehniku u građevinarstvu</t>
  </si>
  <si>
    <t>- Sl. list 69/87.</t>
  </si>
  <si>
    <t>- Sl. list 3/80.</t>
  </si>
  <si>
    <t>- Sl. list 8/81.</t>
  </si>
  <si>
    <t>- Sl. list 56/87.</t>
  </si>
  <si>
    <t>- Tehnički uvjeti za projektiranje i izvođenje - toplotna tehnika HRN.U.J5.600,600/1</t>
  </si>
  <si>
    <t>- Tehnički uvjeti za projektiranje i izvođenje - akustika u građevinarstvu HRN.U.J6.215</t>
  </si>
  <si>
    <t>Sav materijal za izradu izolacionih radova mora zadovoljavati odgovarajuće propise:</t>
  </si>
  <si>
    <t>- plivajuće podne konstrukcije HRN.U.F2.019,020</t>
  </si>
  <si>
    <t>- polistiren HRN.G.C7.201</t>
  </si>
  <si>
    <t>- mineralna vuna HRN.U.M9.015</t>
  </si>
  <si>
    <t>- porofen HRN.G.S2.659</t>
  </si>
  <si>
    <t>- terikal kit DIN.1854/2</t>
  </si>
  <si>
    <t>- polietilenska folija HRN.G.C1.290</t>
  </si>
  <si>
    <t>- bet. ljepenka HRN.U.M3.232</t>
  </si>
  <si>
    <t>- pluto HRN.U.F2.026</t>
  </si>
  <si>
    <t>- bet. traka sa uloškom al. folije HRN.U.M3.230</t>
  </si>
  <si>
    <t>- jednostrano bitumen iz. al. folija HRN.U.M3.229</t>
  </si>
  <si>
    <t>- al. folija HRN.C.C4.025</t>
  </si>
  <si>
    <t>- bitumen iz. performirani stakleni voal HRN.U.M3.248</t>
  </si>
  <si>
    <t>- sirovi krovni karton HRN.U.M3.226</t>
  </si>
  <si>
    <t>- hladni premaz HRN.U.M3.240</t>
  </si>
  <si>
    <t>- vrući premaz HRN.U.M3.244</t>
  </si>
  <si>
    <t>- ljepenka sa uloškom od staklene tkanine HRN.U.M3.234</t>
  </si>
  <si>
    <t>- ljepenka sa uloškom od staklenog voala HRN.U.M3.231</t>
  </si>
  <si>
    <t>- negorive mineralne ploče HRN.B.F2.100</t>
  </si>
  <si>
    <t>Svi materijali koji su predviđeni projektom, a nisu obuhvaćeni standardima moraju imati ateste od za to ovlaštenih ustanova. Materijali za izolaciju moraju biti deponirani do ugradnje, propisno odležani te zaštićeni nakon ugradnje u svemu prema uputama proizvođača materijala. Ukoliko se ugradi neadekvatni materijal mora se ukloniti i zamijeniti novim na račun izvođača radova.</t>
  </si>
  <si>
    <t>Ako koja stavka nije izvođaču jasna mora prije predaje ponude tražiti objašnjenje od projektanta. Eventualne izmjene materijala moraju se izvršiti isključivo pismenim dogovorom sa projektantom i nadzornim organom, a predloženi materijal mora sadržavati one toplotne i zvučne karakteristike kao i zamijenjen materijal, odnosno koji projekt zahtjeva. Sve više radnje, koje neće biti na taj način utvrđene neće se priznati u obračunu.</t>
  </si>
  <si>
    <t>Obračun se vrši prema postojećim normama GN 301-501 i GN 561-300.</t>
  </si>
  <si>
    <t>Jedinična cijena treba sadržavati:</t>
  </si>
  <si>
    <t>- sav materijal, glavni i pomoćni za ugradbu, uključivo transportne troškove</t>
  </si>
  <si>
    <t>- sav rad uključivo nutarnji horizontalni i vertikalni transport do mjesta ugradbe, alat i mašine</t>
  </si>
  <si>
    <t>- troškove odležavanja izolac. materijala</t>
  </si>
  <si>
    <t>- izmjene potrebne za izvedbu i obračun</t>
  </si>
  <si>
    <t>- čišćenje podloga prije izvedbe izolacije</t>
  </si>
  <si>
    <t>- dovođenje struje, vode i plina od priključka do mjesta korištenja</t>
  </si>
  <si>
    <t>- čišćenje nakon izvedbe</t>
  </si>
  <si>
    <t>Ovi opći uvjeti se mijenjaju ili nadopunjuju pojedinom stavkom troškovnika.</t>
  </si>
  <si>
    <t>UKUPNO IZOLATERSKI RADOVI:</t>
  </si>
  <si>
    <t>Dobava i postava hidroizolacije iz sintetičke membrane na bazi PVC, UV nestabilna, debljine d=1,5 mm. Membrane se slobodno polažu a spojevi se zavaruju vrućim zrakom sa širinom vara od min. 3 cm, preklop min. 8 cm. Hidroizolacija se na detaljima linearno učvršćuje za podlogu plastificiranim limovima. Postava horizontalno- slobodno položeno ; postava vertikalno - pomoću spojnih sredstava proizvođača.</t>
  </si>
  <si>
    <t>Izvedba toplinske izolacije obodnih, nadtemeljnih zidova. Na predhodno postavljenu hidroizolaciju postavljaju se ploče ekstrudiranog polistirena XPS, u sloju debljine 8 cm.
- deklarirana toplinska provodljivost λ=0,038 W/mK prema HRN EN 12667
- otpor difuziji vodene pare μ =150 prema HRN EN 12086
Obračun po m2.</t>
  </si>
  <si>
    <t>Prije početka izvedbe radova, izvoditelj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</si>
  <si>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t>Sve radove po odabranom specifičnom proizvođaču, treba obvezno izvesti po detaljima i tehnološkim rješenjima istog. To se odnosi kako na korištenje materijala tako i na uporabu odgovarajućeg alata.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</si>
  <si>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Izvoditelj stijena/stropova mora tijekom izrade radioničke dokumentacije kao i montažer kod montaže biti u uskom kontaktu s isporučiteljima i izvoditeljima elektroinstalacija jake i slabe struje i ostalih instalacija i sistema koji se ugrađuju u sklopu stijene/stropa, jer svi ti elementi čine sastavni dio čija rješenja koordinira i kontrolira montažer stijene/stropa, a što je sve uključeno u jediničnu cijenu.</t>
  </si>
  <si>
    <t>Potkonstrukcija stijena/stropa mora biti izvedena isključivo od nerđajućih materijala materijala (za što izvoditelj treba osigurati certifikat), pravilno dimenzionirana i izvedena.</t>
  </si>
  <si>
    <t>Jediničnom cijenom izvedbe treba obuhvatiti dobavu i ugradbu elemenata stijene/stropa, slaganje elemenata u cjelinu, kompletnu nosivu konstrukciju, sve pripadne sidrene elemente i detalje, brtvljenja i kitanja rubova i spojeva, izvedbu rubnih detalja uz bočne vertikalne i horizontalne plohe, kao i obradu oko eventualno ugrađenih elemenata instalacija. Sve navedeno treba izvesti isključivo u skladu s tehnologijom proizvoditelja stijene/stropa, rabeći samo materijale i alate koji su tehnologijom predviđeni.</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</si>
  <si>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</si>
  <si>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Radove treba izvesti u svezi odredbi HRN B.C1.045.</t>
  </si>
  <si>
    <t>UKUPNO GIPSKARTONSKI RADOVI:</t>
  </si>
  <si>
    <t>Po postavi treba spojeve ploča gletati odgovarajućom masom i vidljive plohe stropa premazati odgovarajućom impregnacijom (u cijeni) za završnu obradu bojanjem (bojanje u posebnoj stavci soboslikarskih radova). Uključivo izvedbu revizionih okna i drugih potrebnih elemenata oko instalacija i slično u sklopu stropa. Po m2.</t>
  </si>
  <si>
    <t>KERAMIČARSKI RADOVI</t>
  </si>
  <si>
    <t>Keramičarske radove treba izvoditi u skladu s Tehničkim uvijetima za izvođenje keramičarskih radova - HRN U.F2.011, a upotrebljavati samo materijale koji odgovaraju normama s obvaznom primjenom i to:</t>
  </si>
  <si>
    <t>- pločice za oblaganje zidova: HRN B.D1.300, HRN B.D1.301, HRN B.D8.460</t>
  </si>
  <si>
    <t>- podne pločice: HRN B.D1.310, HRN B.D1.305, HRN B.D1.306, HRN B.D1.335</t>
  </si>
  <si>
    <t>- klinker pločice: HRN B.D1.321</t>
  </si>
  <si>
    <t>- cement za mort: HRN B.C1.010-015</t>
  </si>
  <si>
    <t>Sve ugrađene pločice moraju obavezno biti "A" klase, kako za podno tako i za zidno opločenje. Za pločice koje se ugrađuju u cementni mort uzeti pijesak frakcije 0-1 mm.</t>
  </si>
  <si>
    <t>Ljepljenje pločica izvodi se cementnim mortom ili ljepilom. Za ljepljenje pločica mogu se upotrijebiti samo ona ljepila koja su od strane proizvođača deklarirana za određenu vrstu radova i atestirana u ovlaštenoj instituciji.</t>
  </si>
  <si>
    <t>Ljepilo se na podlogu i pločice nanosi nazubljenim gleterom. Rezanje pločica mora biti uredno i precizno. Čvrstoča ljepila na posmik na zidovima mora biti 0,5 N/cm2. Čvrstoča na pritisak na podovima ne smije biti manja od čvrstoče podloge.</t>
  </si>
  <si>
    <t>Sve fuge izvesti u nepropusnoj ili polupropusnoj izvedbi (ovisno o opisu stavke troškovnika) u smislu točke 4.2. "Tehničkih uvijeta za izvođenje keramičarskih radova", kako za zidno tako i za podno opločenje. Sve fuge moraju biti međusobno paralelne.</t>
  </si>
  <si>
    <t>Pločice se polažu stranicu na stranicu. Redove pločica izvesti paralelno s vertikalnim plohama zidova. Opločenje podova izvesti od ulaznog praga prostorije koja se oblaže prema unutra. Rub zidnog opločenja kod špalete izvesti ravno i čvrsto.</t>
  </si>
  <si>
    <t>Gornji rub sokla i zidnog opločenja koje ne ide do stropa treba obavezno izvesti polukružno zaobljenom užljebinom od nepropusne smjese, po cijeloj duljini ruba opločenja. Isto treba uračunati u jediničnu cijenu izvedbe, iako to nije posebno navedeno opisom.</t>
  </si>
  <si>
    <t>Prije početka izvođenja radova izvođač je dužan dostaviti projektantu na pregled i izbor uzorke pločica za oblaganje kao i eventualne detalje izvođenja i tek po izboru i odobrenju projektanta može otpočeti s radovima.</t>
  </si>
  <si>
    <t>Kod oblaganja u unutrašnjosti objekta, keramičarski radovi se izvode kad su prostorije ožbukane, postavljeni dovratnici i doprozornici i sprovedena i ispitana instalacija, ako to nije u opisu radova drugačije predviđeno.</t>
  </si>
  <si>
    <t>U jedinične cijene uključen je sav potreban materijal, transport do radnog mjesta i sav rad.</t>
  </si>
  <si>
    <t>U izvedbi je uključeno ispitivanje i čišćenje podloge, izravnanje manjih neravnina, precizno izvođenje priključaka opločenja na ostale građevne dijelove, zaštita izgrađenih površina, odvoz svih otpadaka po dovršenju radova, te dobava uzoraka u svrhu odobrenja.</t>
  </si>
  <si>
    <t>PODOPOLAGAČKI RADOVI</t>
  </si>
  <si>
    <t>Parketarske radove izvesti na mjestima određenim projektom prema opisu troškovnika te u skladu sa postojećim standardima HRN.U.F2.016.</t>
  </si>
  <si>
    <t>Sav materijal za izradu parketarskih radova mora zadovoljavati odgovarajuće propise:</t>
  </si>
  <si>
    <t>- masivni parket HRN.D.D5.020</t>
  </si>
  <si>
    <t>- lamel parket - ploče HRN.D.D5.021</t>
  </si>
  <si>
    <t>- lamel parket - masivni HRN.D.D5.022</t>
  </si>
  <si>
    <t>- drvene kocke HRN.D.D5.030</t>
  </si>
  <si>
    <t>- brodski pod HRN.D.C1.042</t>
  </si>
  <si>
    <t>- masivni parket - hrast HRN.D.D5.040</t>
  </si>
  <si>
    <t>- bukva HRN.D.D5.041</t>
  </si>
  <si>
    <t>- jasen HRN.D.D5.042</t>
  </si>
  <si>
    <t>Sav ostali materijal (ljepila, lakovi, bitumeni za parket i ostalo) koji nisu obuhvaćeni standardima moraju imati ateste za to ovlaštenih ustanova.</t>
  </si>
  <si>
    <t>Ako koja stavka nije izvođaču jasna, mora prije predaje ponude tražiti objašnjenje od projektanta. Eventualne izmjene materijala te načina izvedbe tijekom gradnje moraju se izvršiti isključivo pismenim dogovorom sa projektantom i nadzornim organom.</t>
  </si>
  <si>
    <t>Sve višeradnje, koje neće biti na taj način utvrđivane, neće se priznati u obračunu.</t>
  </si>
  <si>
    <t>Prije polaganja parketa izvođač je dužan ispitati ispravnost podloge na koju se trebaju polagati parketi. Za svaku neispravnost treba odmah upozoriti pismeno izvođača građevinskih radova i zatražiti popravak. Ako izvođač položi parket na neispravnu podlog</t>
  </si>
  <si>
    <t>Nakon polaganja parket ostrugati te obraditi voskom ili lakiranjem u tri sloja prema zahtjevu investitora.</t>
  </si>
  <si>
    <t>Ako nije u troškovniku drugačije naznačeno, prelaz iz prostorije u prostoriju istoga nivoa učiniti kontinuirano bez prekida i praga.</t>
  </si>
  <si>
    <t>Obračun se vrši prema postojećim normama za izvođenje završnih radova u građevinarstvu GN 691-200.</t>
  </si>
  <si>
    <t>- sav materijal, uključivo vezni</t>
  </si>
  <si>
    <t>- sav rad, uključivo struganje sa kvašenjem</t>
  </si>
  <si>
    <t>- transportne troškove, uskladištenje te donos na mjesto ugradbe</t>
  </si>
  <si>
    <t>- izmjere potrebne za izvedbu i obračun</t>
  </si>
  <si>
    <t>- dovođenje vode, plina i struje od priključka na gradilištu do mjesta korištenja</t>
  </si>
  <si>
    <t>- korištenje alata i opreme te isporuka pomoćnih materijala i pogonskog goriva</t>
  </si>
  <si>
    <t>- davanje uzoraka</t>
  </si>
  <si>
    <t>- izrada spojeva parketne površine, na susjedne granične površine</t>
  </si>
  <si>
    <t>- čišćenje podloga od manjih nečistoća</t>
  </si>
  <si>
    <t>- čišćenje, osvjetljavanje i grijanje prostorija za boravak i sanitarija za radnike</t>
  </si>
  <si>
    <t>- čišćenje prostorija nakon izvedenih radova</t>
  </si>
  <si>
    <t>- zatvaranje prostorija i zaštita izvedenih radova do primopredaje.</t>
  </si>
  <si>
    <t>Ovi opći uvjeti mijenjaju se i nadopunjuju opisom pojedine stavke troškovnika.</t>
  </si>
  <si>
    <t>UKUPNO PODNE I ZIDNE OBLOGE:</t>
  </si>
  <si>
    <t>UKUPNO LIMARSKI RADOVI:</t>
  </si>
  <si>
    <t>Sve limarske radove izvesti točno prema opisu u troškovniku, tamo gdje je to projektom predviđeno, a u skladu sa postojećim standardima TU - XVII/1976.</t>
  </si>
  <si>
    <t>Materijali moraju zadovoljavati odgovarajuće propise i standarde:</t>
  </si>
  <si>
    <t>- čelični lim HRN.C.B4.011,017</t>
  </si>
  <si>
    <t>HRN.C.B4.030</t>
  </si>
  <si>
    <t>HRN.C.B4.110,113</t>
  </si>
  <si>
    <t>- pocinčani lim HRN.C.B4.081</t>
  </si>
  <si>
    <t>HRN.C.E4.020</t>
  </si>
  <si>
    <t>- olovni lim HRN.C.E4.040</t>
  </si>
  <si>
    <t>- bakreni lim HRN.C.D4.500,020</t>
  </si>
  <si>
    <t>- limovi od aluminija ili al. legura HRN.C.C4.020,025,050,</t>
  </si>
  <si>
    <t>051,120,150,160,060</t>
  </si>
  <si>
    <t>- profilirani trap. lim sa pečenim lakom HRN.C.C4.061,062,065</t>
  </si>
  <si>
    <t>- odvodnja krovova limom HRN.U.N9.053</t>
  </si>
  <si>
    <t>- pokrov krova limom HRN.U.N9.054</t>
  </si>
  <si>
    <t>- limeni opšavi zgrada HRN.U.N9.055</t>
  </si>
  <si>
    <t>- limene klupčice HRN.U.N9.052</t>
  </si>
  <si>
    <t>Svi ostali materijali koji nisu obuhvaćeni standardima, moraju imati ateste od za to ovlaštenih organizacija. Ako je opis koje stavke izvođaču nejasan, treba pravovremeno prije predaje ponude tražiti objašnjenje od projektanta.</t>
  </si>
  <si>
    <t>Eventualne izmjene materijala te načina izvedbe tijekom gradnje moraju se izvršiti isključivo pismenim dogovorom sa projektantom i nadzornim organom. Sve višeradnje koje neće biti na taj način utvrđivane, neće se priznati u obračun.</t>
  </si>
  <si>
    <t>Ispod svih opšava treba položiti sloj krovne ljepenke ukoliko je u stavci troškovnika tako označeno.</t>
  </si>
  <si>
    <t>Izvođač prije izrade limarije dužan je uzeti sve mjere u naravi, a također je dužan prije početka montaže ispitati sve dijelove, gdje se imaju izvesti limarski radovi, te na eventualnu neispravnost istih upozoriti nadzornog organa.</t>
  </si>
  <si>
    <t>Način izvedbe i ugradbe te obračun u svemu prema postojećim normama za izvođenje završnih radova u građevinarstvu GN 771.</t>
  </si>
  <si>
    <t>Jedinična cijena mora sadržavati:</t>
  </si>
  <si>
    <t>- uzimanje mjera na gradnji za izvedbu i obračun</t>
  </si>
  <si>
    <t>- sav materijal, uključivo pomoćni</t>
  </si>
  <si>
    <t>- sav rad na gradnji i u radioni</t>
  </si>
  <si>
    <t>- dovođenje plina, struje i vode od priključka na gradilištu do mjesta upotrebe</t>
  </si>
  <si>
    <t>- transport materijala na gradilište, uskladištenje te doprema na mjesto ugradbe i ev. vraćanje</t>
  </si>
  <si>
    <t>- osvjetljavanje, čišćenje i grijanje prostorija za boravak i sanitarije za radnike</t>
  </si>
  <si>
    <t>- čišćenje od otpadaka nakon izvršenih radova</t>
  </si>
  <si>
    <t>- zaštita izvedenih radova do primopredaje</t>
  </si>
  <si>
    <t>- korištenje skele do 2,0 m visine, te kuke, užadi, ljestvi</t>
  </si>
  <si>
    <t>- označavanje mjesta za štemanje</t>
  </si>
  <si>
    <t>- ugradba u zid i slično obujmica, slivnika i sl.</t>
  </si>
  <si>
    <t>- dobava i ugradba pakni odnosno ugradba limarije upucavanjem</t>
  </si>
  <si>
    <t>- čišćenje i miniziranje željeznih dijelova</t>
  </si>
  <si>
    <t>- dobava i polaganje podložne ljepenke</t>
  </si>
  <si>
    <t>- pocinčavanje čeličnih elemenata</t>
  </si>
  <si>
    <t>- isporuka drvenih letvi kod metalnih krovova</t>
  </si>
  <si>
    <t>UKUPNO FASADERSKI RADOVI:</t>
  </si>
  <si>
    <t>Pri izvedbi fasaderskih radova izvođač je dužan pridržavati se svih uvjeta i opisa u troškovniku, kao i važećih</t>
  </si>
  <si>
    <t>propisa i to posebno:</t>
  </si>
  <si>
    <t>Pravilnik o tehničkim mjerama i uvjetima za izvedbu zgrada, (Sl. br.: 17/70),</t>
  </si>
  <si>
    <t>Pravilnik o tehničkim normativima za projektiranje i izvođenje radova u građevinarstvu,    (Sl. br.: 21/90),</t>
  </si>
  <si>
    <t>Tehnički uvjeti za izvođenje fasaderskih radova</t>
  </si>
  <si>
    <t>Posebna uputstva proizvođača</t>
  </si>
  <si>
    <t>Pravilnik o zaštiti na radu u građevinarstvu, (Sl. br.: 42/68), Zidarski radovi, čl. 41 -55 i Skele, čl. 73 -112</t>
  </si>
  <si>
    <t>Zakon o zaštiti na radu (NN 59/69, 94/96, 114/03 i 86/08)</t>
  </si>
  <si>
    <t>Materijali za fasaderske radove u pogledu kakvoće moraju odgovarati svim važećim standardima</t>
  </si>
  <si>
    <t xml:space="preserve"> i pojedinačnim standardima i normama za svaki ugrađeni materijal koji je sastavni dio fasadne žbuke</t>
  </si>
  <si>
    <t>Materijali za žbuke od poliakrilne mase sastoje se iz agregata, postojanih pigmenata, te akrilnog veziva.</t>
  </si>
  <si>
    <t xml:space="preserve">Materijali za vodoodbojne fasadne žbuke sastoje se iz žbuka na bazi cementa i vapna sa dodatkom </t>
  </si>
  <si>
    <t>raznih aditiva za dobivanje vodoodbojnih svojstava žbuke.</t>
  </si>
  <si>
    <t>Svi nanosi žbuke i premazi moraju imati:</t>
  </si>
  <si>
    <t>dobra fizičko - mehanička svojstva</t>
  </si>
  <si>
    <t>dobra vlažnosna svojstva</t>
  </si>
  <si>
    <t>visoku rezidentnost i vremensko postojanje</t>
  </si>
  <si>
    <t>povoljnu i laganu ugradljivost</t>
  </si>
  <si>
    <t>Fizičko - mehanička svojstva:</t>
  </si>
  <si>
    <t>otpornost na habanje</t>
  </si>
  <si>
    <t>otpornost na udarce</t>
  </si>
  <si>
    <t>prionjljivost na podlogu u suhom i mokrom stanju</t>
  </si>
  <si>
    <t>Vlažnosna svojstva:</t>
  </si>
  <si>
    <t>otpornost na ispiranje kišom</t>
  </si>
  <si>
    <t>otpornosti prema atmosferskoj vlazi</t>
  </si>
  <si>
    <t>otpornost na hidrostatki tlak</t>
  </si>
  <si>
    <t>paropropusnost</t>
  </si>
  <si>
    <t>Rezistentnost:</t>
  </si>
  <si>
    <t>otpornost prema povišenim temperaturama</t>
  </si>
  <si>
    <t>promjene boje pod djelovanjem sunca i kiše</t>
  </si>
  <si>
    <t>otpornost prema brzom starenju</t>
  </si>
  <si>
    <t>otpornost prema kemikalijama</t>
  </si>
  <si>
    <t>Podloga na koju se nanosi žbuka za fasadu od sintetičkih materijala treba biti suha, bez masnih mrlja i prašine.</t>
  </si>
  <si>
    <r>
      <t>Temperatura okoline, podloge i materijala za vrijeme sušenja završnog sloja pročelja mora biti najmanje +5</t>
    </r>
    <r>
      <rPr>
        <vertAlign val="superscript"/>
        <sz val="10"/>
        <rFont val="Arial CE"/>
        <charset val="238"/>
      </rPr>
      <t>0</t>
    </r>
    <r>
      <rPr>
        <sz val="10"/>
        <rFont val="Arial CE"/>
        <family val="2"/>
        <charset val="238"/>
      </rPr>
      <t>C, a kod silikatnih žbuka najmanje +70C.</t>
    </r>
  </si>
  <si>
    <t>Fasaderski radovi NE smiju se izvoditi po lošem vremenu (kiša, snjeg, magla, vjetar, temperatura ispod +3 stupnja C), koje bi moglo utjecati na kvalitetu radova.</t>
  </si>
  <si>
    <t>Za radove na visini preko 2 m od poda mora se predhodno postaviti skela. Zaštitu od sunca izvesti pomoću jutene tkanine koja se pričvršćuje na fasadnu skelu.</t>
  </si>
  <si>
    <t>Obračun fasaderskih radova vrši se po metru kvadratnom, uključujući sav materijal, rad, pribor za izvođenje i skelu, ako u opisu stavke nije drugačije navedeno.</t>
  </si>
  <si>
    <t>UKUPNO DOBAVE I UGRADBE:</t>
  </si>
  <si>
    <t>Sve radove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</si>
  <si>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Pranje stolarije i bravarije s pripadajućim ostakljenjem, kao i svih zidnih obloga, keramičkih pločica prije predaje objekta. Potrebna radna skela u cijeni.</t>
  </si>
  <si>
    <t>Čišćenje podova za vrijeme gradnje (svi prostori) i nakon završetka kompletnih obrtničkih i građevinskih radova. Predviđa se trostruko čišćenje (u cijeni). Uključivo odvoz šute i smeća na gradilišni deponij. Po m2.</t>
  </si>
  <si>
    <t>- za vrijeme gradnje</t>
  </si>
  <si>
    <t>- po završetku radova</t>
  </si>
  <si>
    <t>Sve soboslikarsko - ličilačke radove izvesti točno po opisu gdje je to projektom predviđeno. Izvedba mora zadovoljiti propise HRN.U.F2.013 i HRN.U.F2.012.</t>
  </si>
  <si>
    <t>Materijali za izradu moraju zadovoljiti odgovarajuće propise i standarde:</t>
  </si>
  <si>
    <t>- boje i lakovi HRN.H.C0.002</t>
  </si>
  <si>
    <t>HRN.H.C1.002</t>
  </si>
  <si>
    <t>- ispitivanje boja i lakova HRN.H.C8.032,033</t>
  </si>
  <si>
    <t>HRN.H.C8.050,051,054,055</t>
  </si>
  <si>
    <t>HRN.H.C8.058-064</t>
  </si>
  <si>
    <t>- firnis HRN.H.C5.020</t>
  </si>
  <si>
    <t>- disperzivno premazno sredstvo za drvo HRN.C.T7.324</t>
  </si>
  <si>
    <t>- univerzalni antikorozivni premaz HRN.C.T7.326,327</t>
  </si>
  <si>
    <t>- alkidna temljna boja HRN.C.T7.322</t>
  </si>
  <si>
    <t>- alkidna lak boja HRN.C.T7.342,371</t>
  </si>
  <si>
    <t>- građevinski gips HRN.B.C1.030</t>
  </si>
  <si>
    <t>- olovni minijum HRN.H.C1.023</t>
  </si>
  <si>
    <t>- pigmenti HRN.H.C1.001</t>
  </si>
  <si>
    <t>Ukoliko se traži stavkom troškovnika materijal koji nije obuhvaćen propisima, ima se u svemu izvesti prema uputama proizvođača, te garancijom i atestima za to ovlaštenih ustanova.</t>
  </si>
  <si>
    <t>Prije početka radova dužnost je soboslikara da upozori nadzornog organa na sve eventualne manjkavosti podloga odnosno radova ostalih obrtnika, kako bi se na vrijeme otklonile.</t>
  </si>
  <si>
    <t>Obračun se vrši prema postojećim normama za izvođenje završnih radova u građevinarstvu GN-531.</t>
  </si>
  <si>
    <t>- sav materijal, uključivo doprema na gradilište, uskladištenje te donos na mjesto ugradbe</t>
  </si>
  <si>
    <t>- sav rad, uključivo pomoćni</t>
  </si>
  <si>
    <t>- korištenje mehanizacije i alata</t>
  </si>
  <si>
    <t>- osvjetljavanje, grijanje i čišćenje prostorija za boravak i sanitarije radnika</t>
  </si>
  <si>
    <t>- uklanjanje svih otpadaka nakon izvedenih radova</t>
  </si>
  <si>
    <t>- zaštita gotovih podova, vrata, prozora i sl.</t>
  </si>
  <si>
    <t>- sve predradnje, popravljanje manjih neravnina, fino čišćenje, kitanje rupica od čavla i sl.</t>
  </si>
  <si>
    <t>izrada probnih premaza itd.</t>
  </si>
  <si>
    <t>- skidanje i ponovno postavljanje vrata, prozora i sl. radi premazivanja</t>
  </si>
  <si>
    <t>- provjetravanje prostorija radi sušenja</t>
  </si>
  <si>
    <t>- uspostavljanje i napuštanje gradilišta</t>
  </si>
  <si>
    <t>shema 1</t>
  </si>
  <si>
    <t>UNUTARNJA STOLARIJA</t>
  </si>
  <si>
    <t>Predmet ovog troškovnika su i staklarski, ličilački i bravarski radovi koji su vezani na stolariju.</t>
  </si>
  <si>
    <t>Ugradnja se vrši u pregradne zidove od opeke 12 cm i blok opeke 20 cm, koji su žbukani 2 cm.</t>
  </si>
  <si>
    <t>Dovratnik je izveden iz jele – smreke ili metalni.</t>
  </si>
  <si>
    <t>Sva vrata imaju slijepi dovratnik što ovisi o načinu ugradnje.</t>
  </si>
  <si>
    <t>Svijetle širine dovratnika, zakretnih vrata su: 61, 71, 81, 91 cm ili prema shemi.</t>
  </si>
  <si>
    <t>Vratna krila se ne smiju podrezivati.</t>
  </si>
  <si>
    <t>Spoj dovratnika i vratnog krila brtviti PVC brtvom.</t>
  </si>
  <si>
    <t>Sve furnirane površine su močene u boji lazure, te lakirane vodootpornim polumat lakom.</t>
  </si>
  <si>
    <t>Dovratnici se liče.</t>
  </si>
  <si>
    <t>Vratna krila ličena mat lakom ili obložena ABET laminatom po izboru projektanta.</t>
  </si>
  <si>
    <t>Zračnica u donjem djelu vratnih krila je drvena vel. cca 45x5 cm i lazurirana je.</t>
  </si>
  <si>
    <t>Sva vrata su okovana cilindričnom bravom. Okov je eloksirani aluminij, a boja eloksiranja i tip okova po izboru projektanta.</t>
  </si>
  <si>
    <t>Ustakljenje je prozirnim staklom 6 mm, ako u troškovniku nije opisano drugačije. Prije izrade stolarskih detalja potrebno je sve eventualne nejasnoće riješiti s projektantom.</t>
  </si>
  <si>
    <t>Detalje riješiti u skladu s troškovnikom, shemama, mjerama uzetim na gradilištu, a uz odobrenje projektanta. Sve event. promjene samo uz suglasnost projektanta.</t>
  </si>
  <si>
    <t>Materijali za izradu elemenata kao i svi gotovi elementi i njihova montaža moraju odgovarati normama i to:</t>
  </si>
  <si>
    <t>Za materijale:</t>
  </si>
  <si>
    <t>Vrste drveta: HRN D.A0.020, HRN D.A0.021</t>
  </si>
  <si>
    <t>HRN D.A0.022</t>
  </si>
  <si>
    <t>Furnir: HRN D.C5.020</t>
  </si>
  <si>
    <t>Šperploče: HRN D.C5.021</t>
  </si>
  <si>
    <t>Iverica: HRN D.C5.030</t>
  </si>
  <si>
    <t>Vijci: HRN M.B1.024, HRN M.B1.510</t>
  </si>
  <si>
    <t>Okov za kombinirano otvaranje: HRN M.K3.300</t>
  </si>
  <si>
    <t>Ostali okov: HRN M.K3.020 do 324</t>
  </si>
  <si>
    <t>Za izradu drvenih elemenata:</t>
  </si>
  <si>
    <t>Spajanje drva: HRN D.E1.010</t>
  </si>
  <si>
    <t>Vanjska stolarija: HRN D.E1.020, HRN D.E1.100</t>
  </si>
  <si>
    <t>HRN D.E8.193</t>
  </si>
  <si>
    <t>Unutrašnja stolarija: HRN D.E1.011, HRN D.E1.012</t>
  </si>
  <si>
    <t>Drvo za izradu elemenata mora biti zdravo, jednolične strukture i boje, bez kvrga i suho (vlažnost 12-15%).</t>
  </si>
  <si>
    <t>Sva stolarija ugrađuje se mokrim ili suhim postupkom, ovisno o opisu same stavke. Prije ugradbe slijepih okvira kod suhog postupka, stolar je dužan prekontrolirati mjere i stanja zapisnički konstatirati.</t>
  </si>
  <si>
    <t>Prije izvedbe radova izvoditelj mora s projektantom dogovoriti sve detalje i materijale vezane uz izvedbu stolarije i tek po odobrenju projektanta može početi s radovima.</t>
  </si>
  <si>
    <t>Svu stolariju izvesti prema shemama i detaljima. Mjere obavezno kontrolirati u naravi.</t>
  </si>
  <si>
    <t>U jedinične cijene je uključena radionička dokumentacija te izrada kompletne stavke s ostakljenjem (što uključuje i sav potreban materijal), potreban okov, transport do mjesta ugradnje, ugradnja sa svim potrebnim spojnim sredstvima i sredstvima za brtvljenje i pokrivnim profilima.</t>
  </si>
  <si>
    <t>VANJSKA STOLARIJA</t>
  </si>
  <si>
    <t>Predmet ovog troškovnika su i staklarski, ličilački i bravarski radovi koji su vezani na fasadnu stolariju.</t>
  </si>
  <si>
    <t>Za izradu upotrijebiti kvalitetnu smrekovinu – jelovinu I. Klase</t>
  </si>
  <si>
    <t>Svi prozori i balkonska vrata su jednostruki sa izolirajućim staklom</t>
  </si>
  <si>
    <t>Elementi se spajaju čeličnom ili drvenom letvom sa PVC trakom</t>
  </si>
  <si>
    <t>Ostakljenje se vrši izolirajućim staklom 2x6 mm sa međuprostorom 12 mm, koje mora biti A kvalitete</t>
  </si>
  <si>
    <t>Nalijeganje stakla mora biti propisno kitano, a posebno pažljivo mora biti kitana vanjska strana za koju se mora upotrijebiti silikonski ili tiokol kit.</t>
  </si>
  <si>
    <t>Spojeve krila s doprozornikom brtviti neoprenskom gumom ili PVC-om.</t>
  </si>
  <si>
    <t>Između doprozornika i zida odnosno slijepih letvi i zida, brtvljenje izvesti purpen pjenom.</t>
  </si>
  <si>
    <t>Nevidljivi drveni dijelovi moraju biti impregnirani karbonit solima.</t>
  </si>
  <si>
    <t>Za ličenje upotrijebiti lazurnu boju (trokratno), višeslojni ili uljeni nalič po izboru projektanta.</t>
  </si>
  <si>
    <t>Odabir završne obrade po izboru projektanta kao i definiranje boje.</t>
  </si>
  <si>
    <t>Okov za prozorska krila treba predvidjeti za zaokretno i otklopno-zaokretno, otvaranje te na škare i ventus.</t>
  </si>
  <si>
    <t>Kompletan okov je eleksirani aluminij, a boja eloksiranja i tip okova po izboru projektanta.</t>
  </si>
  <si>
    <t>Nutarnje prozorske klupčice su kamene, što je posebno obuhvaćeno.</t>
  </si>
  <si>
    <t>Vanjske kamene klupčice i pragovi na balkonskim vratima nisu predmet ovih radova.</t>
  </si>
  <si>
    <t>Na sudaru prozora sa toplinskom izolacijom (kombi ploča 4 cm) svi prozori dobivaju dodatnu kvadratičnu letvu u gornjem ili bočnom dijelu prozora. Ugradba je suha, pomoću slijepih doprozornika.</t>
  </si>
  <si>
    <t>Svi elementi vanjske stolarije izvest će se od smreke, I klase.</t>
  </si>
  <si>
    <t>Profil krila i doprozornika (dovratnika) prilagođen za ustakljenje IZO staklom (6+12+6mm). Detalji presjeka, način brtvljenja i ugradbe okova prema standardu.</t>
  </si>
  <si>
    <t>Okov prema opisu uz svaku stavku. Vidljivi dio od eloksiranog aluminija. Ostali okov standardni, ako st. stavkom nije drugačije opisano.</t>
  </si>
  <si>
    <t>Ugradba doprozornika i ostakljenih stijena vijcima, plastičnim tiplima i plosnim željezom. Brtvljenje reški između zida i drvenog dijela bitrax trakom i trajnoelastičnim kitom prije postave pokrovnih letvica.</t>
  </si>
  <si>
    <t>HRN - e:</t>
  </si>
  <si>
    <t>- vrata drveta HRN.D.A0.020 1955.</t>
  </si>
  <si>
    <t>- slojevito drvo HRN.D.A0.060 1969.</t>
  </si>
  <si>
    <t>- greške drveta HRN.D.A0.101 1969.</t>
  </si>
  <si>
    <t>- ispitivanje drveta HRN.D.A1.020 1957.</t>
  </si>
  <si>
    <t>HRN.D.A1.032 1979.</t>
  </si>
  <si>
    <t>HRN.D.A1.040-D.A1.048 1957.</t>
  </si>
  <si>
    <t>HRN.D.A1.049-D.A1.053 1979.</t>
  </si>
  <si>
    <t>- ispitivanje vezanog drveta 	HRN.D.A1.060 1967.</t>
  </si>
  <si>
    <t>HRN.D.A1.061 1959.</t>
  </si>
  <si>
    <t>HRN.D.A1.052-D.A1.063 1957.</t>
  </si>
  <si>
    <t>- ispitivanje šperploče HRN.D.A1.064 1970.</t>
  </si>
  <si>
    <t>- ispitivanje vezanog drveta HRN.D.A1.065-D.A1.067 1957.</t>
  </si>
  <si>
    <t>HRN.D.+0.068 1959.</t>
  </si>
  <si>
    <t>- ispitivanje šperploče HRN.D.A1.059-D.A1.071 1970.</t>
  </si>
  <si>
    <t>- furnirske i stolarske ploče HRN.D.A1.071 1972.</t>
  </si>
  <si>
    <t>- drvo-gubitak pri rezanju HRN.D.C0.025 1971.</t>
  </si>
  <si>
    <t>- drvo-drveni profili HRN.D.C0.026 1971.</t>
  </si>
  <si>
    <t>- hrastova rezana građa HRN.D.C1.021 1982.</t>
  </si>
  <si>
    <t>- bukova rezana građa HRN.D.C1.022 1982.</t>
  </si>
  <si>
    <t>- javorova rezana građa HRN.D.C1.023 1955.</t>
  </si>
  <si>
    <t>- jasenova rezana građa HRN.D.C1.024 1955.</t>
  </si>
  <si>
    <t>- borova rezana građa HRN.D.C1.040 1955.</t>
  </si>
  <si>
    <t>- jelova - smrekova rezana građa HRN.D.C1.041 1982.</t>
  </si>
  <si>
    <t>- slojeviti drveni proizvodi HRN.D.C5.021 1981.</t>
  </si>
  <si>
    <t>- ploče vlakatnice HRN.D.C5.022 1982.</t>
  </si>
  <si>
    <t>- dekorativne ploče vlakatnice HRN.D.C5.025 1970.</t>
  </si>
  <si>
    <t>- ploče iverice HRN.D.C5.030 1982.</t>
  </si>
  <si>
    <t>HRN.D.C5.032 1972.</t>
  </si>
  <si>
    <t>- furnirske i stolarske ploče HRN.D.C5.040-D.C5.043 1981.</t>
  </si>
  <si>
    <t>STOLARSKI PROIZVODI U GRAĐEVINARSTVU</t>
  </si>
  <si>
    <t>- veze drveta HRN.D.E1.010 1982.</t>
  </si>
  <si>
    <t>- građevna stolarija HRN.D.E1.011 1982.</t>
  </si>
  <si>
    <t>- građevna stolarija HRN.D.E1.012 1962.</t>
  </si>
  <si>
    <t>- građevna stolarija I HRN.D.E1.020 1977.</t>
  </si>
  <si>
    <t>HRN.D.E1.025-D.E1.040 1960.</t>
  </si>
  <si>
    <t>HRN.D.E1.100 1977.</t>
  </si>
  <si>
    <t>- građevinska stolarija II HRN.D.E1.110-D.E1.160 1960.</t>
  </si>
  <si>
    <t>HRN.E1.111-D.E1.192 1964.</t>
  </si>
  <si>
    <t>- vanjski prozori i balkonska vrata 	HRN.D.E8.193 1982.</t>
  </si>
  <si>
    <t>- ispitivanje građevinske stolarije HRN.D.E8.001 1982.</t>
  </si>
  <si>
    <t>- ljepilo za drvo HRN.E.K1.041 1964.</t>
  </si>
  <si>
    <t>HRN.H.K1.045 1964.</t>
  </si>
  <si>
    <t>HRN.H.K2.021-H.K2.024 1979.</t>
  </si>
  <si>
    <t>STOLARSKI PROIZVODI U GRAĐEVINSARSTVU - OKOV</t>
  </si>
  <si>
    <t>- okov za građevnu stolariju HRN.M.K3.020-M.K3.030 1977.</t>
  </si>
  <si>
    <t>- okov za građevnu stolariju HRN.M.K3.090-M.K3.220 1978.</t>
  </si>
  <si>
    <t>HRN.M.K3.221-M.K3.230 1963.</t>
  </si>
  <si>
    <t>OPĆI UVJETI ZA STAKLARSKE RADOVE U SKLOPU STOLARSKIH RADOVA</t>
  </si>
  <si>
    <t>Staklo za ustakljenje krila i nadsvjetla izvedeno po kvaliteti i kvantiteti iz opisa stavke ulazi u cijenu izvedbe. Ostakljenje se izvodi po “Tehn. uvjetima za izvođenje staklorezačkih radova”, HRN U.F2.025.</t>
  </si>
  <si>
    <t>Materijali moraju odgovarati slijedećim normama:</t>
  </si>
  <si>
    <t>Ravno vučeno staklo: HRN B.E1.011</t>
  </si>
  <si>
    <t>Ravno lijevano-brazdasto i ornament staklo: HRN B.E1.050</t>
  </si>
  <si>
    <t>Ravno armirano staklo: HRN B.E1.080</t>
  </si>
  <si>
    <t>Staklarski kit: HRN H.C6.050</t>
  </si>
  <si>
    <t>IZO staklo mora biti izrađeno od dva sloja stakla debljine 4mm, sa zračnim prostorom debljine 12 mm. Aluminijski profili, kit i način izrade prema propisanoj tehnologiji. Za ugrađivanje IZO stakla i ustakljenje koristiti silikonski trajno elastični prozirni kit. IZO staklo mora biti atestirano.</t>
  </si>
  <si>
    <t>Za svu stolariju vrijedi da u jediničnoj cijeni treba obuhvatiti dobavu, prevoz i ugradbu stolarije, komplet završno ugrađene, funkcionalne i obrađene, svo ostakljenje u kvaliteti i kvantiteti po opisu, sva brtvljenja i kitanja, sva sidra i sidrene detalje i profile, sve pokrovne, kutne i kitne letvice i profile, sav okov po izboru projektanta uključivo brave i ključeve, podne odbojnike, završnu obradu, te ev. potrebnu radnu skelu za ugradbu.</t>
  </si>
  <si>
    <t>Prije izvedbe mjere sve stolarije treba obavezno kontrolirati na licu mjesta.</t>
  </si>
  <si>
    <t>Sve ostalo radi se u dogovoru s projektantom i prema detaljima izvedbenog projekta.</t>
  </si>
  <si>
    <t>SHEME STOLARIJE SU SASTAVNI DIO PONUDBENOG TROŠKOVNIKA!</t>
  </si>
  <si>
    <t>Sve stavke uključuju kompletnu izradu pojedinih elemenata prema shemi do potpune gotovosti i funkcionalnosti. Sve vidljive elemente okova, te naročito vanjsku obradu potrebno je dogovoriti i ovjeriti od strane projektanta i tek tada se može priznati od strane nadzora.</t>
  </si>
  <si>
    <t>UKUPNO STOLARSKI RADOVI:</t>
  </si>
  <si>
    <t>UKUPNO SOBOSLIK. I LIČILAČKI RADOVI:</t>
  </si>
  <si>
    <t>Dobava i ugradnja miniziranog “L” profila 20/20/4 mm  na sudaru poda i praga vratiju, te dvije vrste poda. Obračun po m1.</t>
  </si>
  <si>
    <t>Izvedba toplinske izolacije podova grijanih prostora na tlu. Izvode se slojevi (odozdo prema gore):</t>
  </si>
  <si>
    <t>UKUPNO ZIDARSKI RADOVI:</t>
  </si>
  <si>
    <t>ZIDARSKI RADOVI</t>
  </si>
  <si>
    <t>Zidarske radove izvesti prema opisu u troškovniku, te u skladu sa važećim standardima za izvedbu i materijale.</t>
  </si>
  <si>
    <t>Zidati treba u potpuno vodoravnim redovima, a reške moraju biti deb. 1-1,5 cm. Pri zidanju ih treba dobro ispuniti odgovarajućom vrstom morta, a kod ploha koje će se kasnije žbukati reške moraju biti prazne na dubini od cca 2 cm od plohe zida, zbog bolje veze žbuke sa zidom.</t>
  </si>
  <si>
    <t>Mort za zidanje mora odgovarati normama HRN, odnosno omjerima ili markama po količinama materijala označenim u normama. Mort naveden kao produžni je produžni vapneni mort.</t>
  </si>
  <si>
    <t>Opeke normalnog formata (pune ili šuplje, sa uzdužnim šupljinama) izvedene su od pečene gline.</t>
  </si>
  <si>
    <t>Pijesak mora biti čist bez organskih primjesa, a ako ih ima treba ih pranjem ukloniti.</t>
  </si>
  <si>
    <t>Cement za produžni i cementni mort mora odgovarati propisanoj kvaliteti za portland cement.</t>
  </si>
  <si>
    <t>Svježe ozidane zidove zaštititi od utjecaja vrućine, hladnoće i atmosferskih nepogoda.</t>
  </si>
  <si>
    <t>Rad na zidanju opekom uključuje obradu rubova zida i spojeva s ab plohama odnosno drugim plohama u svemu po pravilima struke.</t>
  </si>
  <si>
    <t>Prije nego se počne žbukati, potrebno je izvršiti predradnje čišćenja ploha i čišćenja i ispuhivanja fuga, vlaženje zidne površine vodom, te špricanje cem. mortom 1:1. Ako je zbog kiše ploha zida isuviše mokra, žbukanje treba odgoditi sve dok ploha zida ne bude dovoljno suha. Žbukanje se ne smije vršiti dok je temperatura prostora previsoka ili preniska, da žbuka ne bi ispucala.</t>
  </si>
  <si>
    <t>Prilikom žbukanja unutarnjih zidova izvesti zaštitu izbočenih bridova umetanjem u žbuku aluminijskih ili plastičnih profila.</t>
  </si>
  <si>
    <t>Obračun se vrši prema postojećim normama GN-301.</t>
  </si>
  <si>
    <t>Jedinična cijena zidarskih radova sadrži:</t>
  </si>
  <si>
    <t>- sav rad, uključivo pomoćni;</t>
  </si>
  <si>
    <t>- sav materijal, osnovni i pomoćni;</t>
  </si>
  <si>
    <t>- sve unutarnje pretovare, transporte i manipulacije;</t>
  </si>
  <si>
    <t>- zaštitu zidova od utjecaja vrućine, hladnoće i atmosferskih nepogoda;</t>
  </si>
  <si>
    <t>- sve potrebne pomoćne konstrukcije i skele;</t>
  </si>
  <si>
    <t>- primjena mjera zaštite na radu i drugih važećih propisa;</t>
  </si>
  <si>
    <t>- čišćenje prostorija i zidnih površina po završetku zidanja, te uklanjanje otpadaka.</t>
  </si>
  <si>
    <t>Dobava materijala i kompletna izrada armiranog mikrobetonskog estriha kao podloge podova unutrašnjih prostora, debljine 5,0-6,0 cm, MM-20. Stavka uključuje potrebnu MAG Q-196, sva dilatiranja te završnu obradu zaglađivanjem. Obračun po m2.</t>
  </si>
  <si>
    <t>- sve radne platforme, pomične i nepomične skele za radove do visine jedne etaže (do 3,9 m)</t>
  </si>
  <si>
    <t>Uključivo sve potrebne brtve i spojni materijal, te spojeve na susjedne fasadne ostakljene stijene i zidove ili druge elemente na fasadi. Dobava materijala, transport do mjesta ugradbe i ugradnja uz potrebnu skelu i/ili radnu platformu. Obračun po m2 obloge uz odbitak otvora.</t>
  </si>
  <si>
    <t>PRIPREMNI RADOVI, RUŠENJA I DEMONTAŽE</t>
  </si>
  <si>
    <t>UKUPNO PRIPREMNI RADOVI, RUŠENJA I DEMONTAŽE:</t>
  </si>
  <si>
    <t>Demontaža linijske kanalice oborisnke odvodnje u podu atrija, uz sjeverni zid, dužine 5,8 m. Kanalica sa metalnom inox rešetkom širine cca 10 cm. Uključivo sve fazonske komade i spojeve sa susjednim ploahama te vađenje svij podnih cijevi odvodnje u zoni atrija i blindiranje ostatka instalacije u tlu koja se zadržava i ne koristi.</t>
  </si>
  <si>
    <t>Demontaža opšavnog lima na nadozidu ravnog neprohodnog krova malog nagiba od aluminijskog plastificiranog lima debljine 0,66 mm, razvijene širine cca 50 cm. Uključivo trnove od pocinčanog plosnog željeza, podvučeni sloj bitumenske ljepenke i sav pričvrsni materijal. Obračun po m1.</t>
  </si>
  <si>
    <t>Demontaža obloge iznad staklenih stijena atrija izvedene od aluminijskih kompozitnih ploča  debljine 4 mm (kao Albond). Visina obloge cca 47 cm, izvedena na aluminijskoj potkonstrukciji koja se zadržava. Uključivo i ispunu kaširanim pločama mineralne vune između potkonstrukcije, debljine 5 cm. Obračun po m2.</t>
  </si>
  <si>
    <t>Demontaža opšavnog lima na soklu sjevernog zida atrija, od aluminijskog plastificiranog lima debljine 0,66 mm, razvijene širine cca 40 cm. Uključivo podvučeni sloj čepaste folije i sav pričvrsni materijal. Obračun po m1.</t>
  </si>
  <si>
    <t>Razbijanje i uklanjanje podnih slojeva atrija. Uključivo završni sloj od keramičkih pločica, betonsku podlogu cca 10 cm i sloj nabijenog šljunka, ukupno u debljini 40 cm. Rad obaviti pažljivo uz rubove atrija. Usitnjavanje te odvoz na odlagalište do 5 km udaljenosti.  Obačun po m3.</t>
  </si>
  <si>
    <t>Demontaža toplinske izolacije obodnih temelja atrija u tlu izvedenih od XPS ploča debljine 8 cm. Izvodi se nakon uklanjanja podnih slojeva atrija, pažljivo bez oštećivanja slojeva HI traka ispod. Obračun po m2.</t>
  </si>
  <si>
    <t xml:space="preserve">Dobava, postava i montaža privremene ograde oko gradilišta (u nužnoj zoni za obavljanje radova) visine min. 2,0 m na zemljanom terenu. Ograda se postavlja prije početka izvođenja radova. Nosivi stupovi su samostojeći sa betonskim stopama. Nosive stupove potrebno je osigurati i ukopati u zemlju min. 50cm.                                              </t>
  </si>
  <si>
    <t>Planiranje postojeće zemljane podloge atrija nakon uklanjanja postojećih podnih slojeva, s točnošću +/- 2 cm, uključivo postizanje potrebne dubine za nove slojeve sa minimalnim, površinskim iskopom (do 5 cm) te prebacivanje viška iskopa. Izvesti ručno. Obračun po m2.</t>
  </si>
  <si>
    <t>Dobava, doprema, razastiranje i nabijanje sloja šljunka kao podloge ispod podova na tlu, između temeljnih traka, prije izvedbe podložnog betona. Debljina zbijenog sloja 15 cm, granulacija 10-15 mm. Uključivo vlaženje i strojno zbijanje do potrebne zbijenosti prema statičkom proračunu. Obračun po m3.</t>
  </si>
  <si>
    <t>Horizontalna hidroizolacija podnih ploča. Preko podložnog betona izvode se slojevi:</t>
  </si>
  <si>
    <t>Hidroizolacija se podiže vertikalno uz rubne plohe AB temelja / zidova obloženih postojećom HI trakom, u potrebnoj visini i preklopu za kvalitetan spoj.
Sve izvesti prema uputama proizvođača i tehničkim specifikacijama ponuđenog proizvoda. Obračun po m2.</t>
  </si>
  <si>
    <t>Napomena: vrstu i tip HI prilagoditi postojećoj  nakon uvida u izvedeno stanje.</t>
  </si>
  <si>
    <t>Popravak postojeće krovne HI iz iz sintetičke membrane na bazi FPO, debljine 1,5 mm na atici krova po rubu atrija nakon montaže čelične konstrukcije krova atrija.</t>
  </si>
  <si>
    <t>Uključivo po potrebi dobavu kompatibilne i jednakovrijedne HI folije za krpanje, spoj sa postojećom HI i ponovno učvršćivanje plastificiranim limovima. Sve izvesti prema uputama proizvođača i tehničkim specifikacijama ponuđenog proizvoda.</t>
  </si>
  <si>
    <t>Dobava i postava PE folije debljine 0,2mm u svim projektom predviđenim presjecima. Obračun po m2.</t>
  </si>
  <si>
    <t>Dobava i postava geotekstila tip 300 g/m2  na bazi polipropilena (PP,termo fiksirani) sa preklopom od 10 cm u svrhu zaštite hidroizolacijske membrane, na svim projektom predviđenim presjecima. Obračun po m2.</t>
  </si>
  <si>
    <t>- ploče od tvrdog EPS-a debljine 8 cm, polagane slobodno na prethodno postavljenu hidroizolaciju</t>
  </si>
  <si>
    <t>- ploče od elastificiranog EPS-T-a, ukupne deb. 2 cm, podignute rubno do gornje kote cem. glazure.</t>
  </si>
  <si>
    <t>Potrebne karakteristike:
- deklarirana toplinska provodljivost EPS/EPS-T λ=0,035/0,042 W/mK prema HRN EN 12667
- reakcija na požar E prema HRN EN 13501-1
- otpor difuziji vodene pare μ =60 prema HRN EN 12086
Obračun po m2.</t>
  </si>
  <si>
    <t>U svemu se pridržavati uputa i specifikacija proizvođača, pravila struke i standarda kvalitete. Obračun po m2.</t>
  </si>
  <si>
    <t>Izvedba unutrašnje toplinske izolacije vijenca atrija. Između AB vijenca i potkonstrukcije GK obloge s unutrašnje strane, postavlja se filc od mineralne vune u sloju debljine 8 cm. Izolaciju postaviti i preko gornje plohe vijenca u širini 20 cm, između čelične konstrukcije novog krova atrija. U svemu prema planu polaganja i uputstvima proizvođača. Potrebne karakteristike:
- deklarirana toplinska provodljivost λ=0,038 W/mK prema HRN EN 12667
- reakcija na požar A1 prema HRN EN 13501-1
- otpor difuziji vodene pare μ =150 prema HRN EN 12086</t>
  </si>
  <si>
    <t>Popravak postojeće tankoslojne žbuke kao dio kompaktnog "Etics" sustava sjevernog zida atrija uz izvedbu nove žbuke u podnožju zida u visini cca 13 cm. Preko postavljenih ploča od XPS toplinske izolacije izvesti:</t>
  </si>
  <si>
    <t>- cem. produžna žbuka + staklena mrežica 0,5 cm</t>
  </si>
  <si>
    <t>- završni sloj silikatne žbuke 0,2 cm</t>
  </si>
  <si>
    <t xml:space="preserve">- bojanje završnog sloja silikatnom bojom </t>
  </si>
  <si>
    <t>ČELIČNE KONSTRUKCIJE</t>
  </si>
  <si>
    <t>Dobava, izrada i montaža čelične konstrukcije od toplo valjanih i hladno oblikovanih profila.</t>
  </si>
  <si>
    <t>Stavke uključuju rad, osnovni i pomoćni materijal, varove i spojna sredstva, sve do potpune gotovosti.</t>
  </si>
  <si>
    <t>Izvesti prema statičkom proračunu i radioničkim nacrtima.</t>
  </si>
  <si>
    <t>Radioničku i izvedbenu dokumentaciju čeličnih konstrukcija potrebno ovjeriti od strane projektanta konstrukcije</t>
  </si>
  <si>
    <t>Planove montaže čeličnih konstrukcija potrebno ovjeriti od strane projektanta konstrukcije</t>
  </si>
  <si>
    <t>- čelik S235JR</t>
  </si>
  <si>
    <t>UKUPNO ČELIČNE KONSTRUKCIJE:</t>
  </si>
  <si>
    <t xml:space="preserve"> - strop na visini 300-500 cm od gotovog poda</t>
  </si>
  <si>
    <t>Ovješeni protupožarni strop i vertiklana obloga čelične kosntrukcije krova od gips-kartonskih p.p. ploča klase negorivosti A1, deb. 1 x 15 mm pričvršćenim na horizontalne tipske nosače od pocinčanih CW profila ovješenih na čel. konstrukciju (visina ovjesa 20 cm) te bočno direktno na čel. konstrukciju ili beton. Tražena vatrootpornost je 60 minuta (EI-60).</t>
  </si>
  <si>
    <t xml:space="preserve"> - vertikalne plohe bokova i prozorskog polja visine od 10-175 cm, na visini 300 cm od gotovog poda</t>
  </si>
  <si>
    <t>Ostakljenje:
- IZO staklo 6mm laminirano + 15mm argon + 4mm vanjsko kaljeno, Upr=1.3W/m2K (Ust=1.0W/m2K), Rpr=35 dB</t>
  </si>
  <si>
    <r>
      <t>Drveni, elektro-motorno upravljani, obrtni, krovni prozor za kosi krov sa vanjskom aluminijskom roletom i unutrašnjim sjenilom. Dimenzija 94x160 cm. Ugradnja u čeličnu kosntrukciju krova u nagibu 15</t>
    </r>
    <r>
      <rPr>
        <sz val="10"/>
        <rFont val="Arial"/>
        <family val="2"/>
        <charset val="238"/>
      </rPr>
      <t>°</t>
    </r>
    <r>
      <rPr>
        <sz val="10"/>
        <rFont val="Arial CE"/>
        <charset val="238"/>
      </rPr>
      <t xml:space="preserve"> sa potkonstrukcijom za debljinu slojeva izolacije i pokrova od 15 cm. Završna obrada okvira poliuretan, bojano bijelo, izvana aluminijski pokrov, RAL 7043.</t>
    </r>
  </si>
  <si>
    <t>U cijenu uračunata izrada kompletnog prozora, sav rad i potreban materijal, sav potreban okov za elektro-motorno i ručno otvaranje i zatvaranje krila, svi potrebni profili i gumene brtve te opšav za grupnu ugradnju.</t>
  </si>
  <si>
    <t>- grupna ugradnja, polje 2x3 prozora</t>
  </si>
  <si>
    <t>Poliuretanski pod.
Priprema podloge strojno kugličnim sačmarenjem, brušenjem ili frezanjem.
Priprema se izvodi u svrhu uklanjanja cementne skramice, ostatke ulja i nečistoća, komplet čišćenje, usisavanjem, a sve zbog potrebne prionjivosti podne obloge za podlogu (vlačna čvrstoća min. 1,5 N/mm). Kod nanošenja sustava potrebno je poštivati kostruktivne dilatacije, najveće polje prostornih dilatacija je 25m2.</t>
  </si>
  <si>
    <t>Dobava materijala i izvedba samorazlijevnog višeslojnog visokoelastičnog sustava na bazi poliuretana za pod pomoćne učionice, ukupne debljine 2 mm. U cijenu uključiti pripremu podloge te obradu diletacijskih reški sa PU kitom. Obračun po m2 izvedene površine.</t>
  </si>
  <si>
    <t>- priprema podloge</t>
  </si>
  <si>
    <t>- izvedba poda</t>
  </si>
  <si>
    <r>
      <t>Toplinski izolirani krovni panel trapezno profiliran s vanjske strane, debljine 120(150) mm, od čel. plastificiranog lima. Vanjska strana presvučena poliuretanskim premazom u boji RAL 9010. Toplinska izolacija poliuretan ili sl. pjenasta ispuna. Panel mora ispuniti ove tehničke karakteristike:
- Umin=0,26 W/m2K
- klasa reakcije na požar izolacije E
- klasa reakcije na požar panela B-S1, d0
Panel u nagibu 15</t>
    </r>
    <r>
      <rPr>
        <sz val="10"/>
        <rFont val="Arial"/>
        <family val="2"/>
        <charset val="238"/>
      </rPr>
      <t>°</t>
    </r>
    <r>
      <rPr>
        <sz val="10"/>
        <rFont val="Arial CE"/>
        <charset val="238"/>
      </rPr>
      <t xml:space="preserve"> i 75°, montaža na visini 4-5 m od poda na prethodno izvedenu čel. konstrukciju - nosače na osnom razmaku do 2 m (obuhvaćene radovima čeličnih konstrukcija).  </t>
    </r>
  </si>
  <si>
    <t xml:space="preserve">Toplinski izolirani zidni panel mikroliniran s vanjske strane, debljine 150 mm, od čel. plastificiranog lima, širine 1000 mm. Vanjska strana presvučena poliuretanskim premazom u boji RAL 9010. Toplinska izolacija poliuretan ili sl. pjenasta ispuna. Panel mora ispuniti ove tehničke karakteristike:
- Umin=0,26 W/m2K
- klasa reakcije na požar izolacije E
- klasa reakcije na požar panela B-S1, d0
Panel se montira u nagibu 15° prema horizontali, montaža na visini 4-5 m od poda na prethodno izvedenu čel. konstrukciju - nosače na osnom razmaku do 2 m (obuhvaćene radovima čeličnih konstrukcija).  </t>
  </si>
  <si>
    <t>Dodatna potkonstrukcija, detalji i spojna sredstva po statičkom proračunu, u cijeni m2 obloge. Uključivo sve tipske završetke i obrube: donji detalj, vijenac i uglovne elemente, obradu prodora kroz panele, sve potrebne brtve i spojni materijal, te spojevi na susjedne fasadne ostakljene stijene i zidove ili druge elemente na fasadi ili krovu. Uključivo ev. potrebna skela. Obračun po m2.</t>
  </si>
  <si>
    <t>- produžna i završna žbuka - samo sokl</t>
  </si>
  <si>
    <t>- silikatna boja - cijeli zid</t>
  </si>
  <si>
    <t>Bojanje zidova i stropova izvedenih gips-kartonskim pločama. Izvesti disperzionom bojom u 2 premaza, na prethodno pripremljenu plohu (priprema ploča u sklopu pregradnih stijena i stropova). Boja po izboru projektanta. Visina prostora do 5,0 m. Obračun po m2 razvijene površine.</t>
  </si>
  <si>
    <t>Dobava i ugradnja zastora za zamračivanje na bočne strane nove pomoćne učionice. Zastori visine 330 cm, ukupne dužine stranice za pokrivanje 630 cm, nabor 1:2. Materijal 100% poliesterska tkanina, 260 g. Ovjes kuke sa dvokanalnom aluminijskom vodilicom učvršćenoj iznad bočnih staklenih stijena kroz GK oblogu debljine 10 cm u AB atiku krova.</t>
  </si>
  <si>
    <t>Čelična konstrukcija kosog krova atrija predviđena je kao okvirna konstrukcija međusobno zavarenih profila oslonjena sidrenjem na postojeću AB konstrukciju škole. Sastoji se od hladnooblikovanih cijevnih profila:</t>
  </si>
  <si>
    <t>- RRK200/100/5 mm / glavni nosači
- RRK80/4 mm / sekundarni nosači
- RRK50/4 mm  / tlačno - vlačne stabilizacije
- RRK200/6 mm / vezne grede</t>
  </si>
  <si>
    <t>Sljedeći su zahtjevi za varenje:
 Potrebno je izvršiti kontrolu varova nerazornim metodama i to u četiri razine:
• Dimenzionalna i vizualna kontrola 100 % prema EN 970.
• Ultrazvučna kontrola varova svih vlačnih nastavaka 100 %, Dok se kod tlačnih nastavaka zahtijeva 30 % prema EN 1714.
• Penetracijska kontrola 30 % od onih varova koji nisu kontrolirani ultrazvučno, prema EN 1289.
• Ispitivanje varova magnetofluksom 10 % varova koji su ispitani penetrantima za slučaj pojave pukotine ispod površine vara, prema EN 1290.
Dopuštena razina grešaka (kvaliteta vara) određuje se prema HRN EN ISO 5817 za grupu B. 
Prigodom nabave materijala obavezno je tražiti odgovarajuće ateste za osnovni i dodatni materijal. 
Kvaliteta čelika specificirana u pojedinačnim stavkama.
Sustav antikorozivne zaštite potrebno je izvesti za korozijsku kategoriju C3 u skladu sa HRN EN ISO 12944 prema kojoj se odabire priprema površine i sustav prevlake za srednji vijek trajanja građevine.
U donjim stavkama se nude spojevi i svi potrebni premazi.</t>
  </si>
  <si>
    <r>
      <t xml:space="preserve">Dimenzije profila određene su izvedbenom dokumentacijom uz potrebne korekture na licu mjesta.  Antikorozivna zaštita premazima za okolinu C2 (HRN EN ISO 12944-2) u debljini minimalno 180 </t>
    </r>
    <r>
      <rPr>
        <sz val="10"/>
        <rFont val="Calibri"/>
        <family val="2"/>
        <charset val="238"/>
      </rPr>
      <t>µ</t>
    </r>
    <r>
      <rPr>
        <sz val="10"/>
        <rFont val="Arial CE"/>
        <charset val="238"/>
      </rPr>
      <t xml:space="preserve">m je u cijeni stavke. Stavka podrazumjeva sav rad i materijal na izradi čelične konstrukcije, sve transporte i prijenose, rad na ugradnji i zaštiti čelika. Nabava, transporti, spojna sredstva, izvedba te varenje i završna obrada uključeni su u stavku. </t>
    </r>
  </si>
  <si>
    <r>
      <t xml:space="preserve">AKZ se sastoji od dva temeljna premaza, ukupne debljine 180 </t>
    </r>
    <r>
      <rPr>
        <sz val="10"/>
        <rFont val="Symbol"/>
        <family val="1"/>
        <charset val="2"/>
      </rPr>
      <t>m</t>
    </r>
    <r>
      <rPr>
        <sz val="10"/>
        <rFont val="Arial CE"/>
        <charset val="238"/>
      </rPr>
      <t>m tamo gdje je navedeno.</t>
    </r>
  </si>
  <si>
    <t>UKUPNO BRAVARSKI RADOVI:</t>
  </si>
  <si>
    <t>Obračun po komadu kompletno izvedenog elementa bravarije do njegove pune funkcionalnosti uključivo i sve ostale nužne dodatke koji čine cjelinu, prema pojedinim shemama kako slijedi:</t>
  </si>
  <si>
    <t>Stavka uključuje i potrebna čelična ojačanja i slijepe okvire na mjestima većih dimenzija.</t>
  </si>
  <si>
    <t>Prije ugradnje izvoditelj je dužan pregledati sve načine spojeva i vješanja kako bi garantirao stabilnost i funkcionalnost ugrađene stijene.</t>
  </si>
  <si>
    <t>Dimenzije i vrsta sistema ovisi o pojedinoj stavki statičkom proračunu nosivosti u odnosu na dimenziju i odabrati sistem profila. Sve stavke obavezno uključuju sav potreban okov što je nužno dostaviti projektantu na ovjeru i odabir završne obrade i sistema. Prije izrade i montaže nužno je sagledati i izvesti spoj na elektriku radi osiguranja rada pojedinih okovanih sistema kontrole otvaranja vrata. U cijenu pojedine stavke prema shemi uključena je i izrada potrebnih slijepih maski i spojeva do nosivog dijela konstrukcije kao i kompletno spajanje radi ostvarenja tražene čvrstoće i stabilnosti.</t>
  </si>
  <si>
    <t>Sva vanjska kaljena i unutrašnja kaljena stakla parpeta manjeg od 1m su toplinski prožeta kaljena stakla (HST).</t>
  </si>
  <si>
    <t>Ostakljenje odgovarajućim staklom, sukladno Tehničkom propisu za staklene konstrukcije (NN53/17) te prema opisu pojedine stavke.</t>
  </si>
  <si>
    <t>Izrada od odgovarajućih profila tipa, sa završnom obradom po izboru projektanta. Svi vanjski profili su sa prekinutim toplinskim mostom. Stavka uključuje kompletno ostakljenje prema poziciji sa svim brtvenim i spojnim materijalom te silikonske spojeve. Obavezna je izrada radioničkih nacrta i dostava projektantu na ovjeru.</t>
  </si>
  <si>
    <t>Dobava materijala, izrada, montaža te kompletna ugradnja sa svim spojnim i brtvenim materijalom unutarnjih i vanjskih stijena, vrata i prozora.</t>
  </si>
  <si>
    <t>ALUMINIJSKA BRAVARIJA</t>
  </si>
  <si>
    <t>A</t>
  </si>
  <si>
    <t>- bravarski elementi moraju udovoljavati HRN.U.C9.100 1962.</t>
  </si>
  <si>
    <t>- staklarski kitovi HRN.U.C6.050 1966.</t>
  </si>
  <si>
    <t>- valoviti krovni limovi od aluminija i alu-legura HRN.C.C4.061 1965.</t>
  </si>
  <si>
    <t>- alu folije HRN.C.C4.025 1963.</t>
  </si>
  <si>
    <t>- limovi i trake od aluminija HRN.C.C4.020 1970.</t>
  </si>
  <si>
    <t>- specijalni složeni profili od aluminija i alu-legura HRN.C.C3.220 1971.</t>
  </si>
  <si>
    <t>- ALU LEGURE ZA LIJEVANJE</t>
  </si>
  <si>
    <t>HRN.C.T7.378 1968.</t>
  </si>
  <si>
    <t>HRN.C.T7.371 1968.</t>
  </si>
  <si>
    <t>HRN.C.T7.366 1969.</t>
  </si>
  <si>
    <t>HRN.C.T7.363 1969.</t>
  </si>
  <si>
    <t>HRN.C.T7.326 1969.</t>
  </si>
  <si>
    <t>HRN.C.T7.330 1969.</t>
  </si>
  <si>
    <t>HRN.C.T7.329 1967.</t>
  </si>
  <si>
    <t>HRN.C.T7.322 1967.</t>
  </si>
  <si>
    <t>HRN.C.T7.320 1969.</t>
  </si>
  <si>
    <t>HRN.C.T7.114 1956.</t>
  </si>
  <si>
    <t>- zaštita od korozije HRN.C.T7.105 1956.</t>
  </si>
  <si>
    <t>HRN.C.T3.082 1972.</t>
  </si>
  <si>
    <t>- osiguranje kakvoće zavr. radova HRN.C.T3.071 1972.</t>
  </si>
  <si>
    <t>HRN.C.T3.061 1960.</t>
  </si>
  <si>
    <t>HRN.C.T3.052 1974.</t>
  </si>
  <si>
    <t>HRN.C.T3.051 1966.</t>
  </si>
  <si>
    <t>HRN.C.T3.040 1966.</t>
  </si>
  <si>
    <t>HRN.C.T3.030 1960.</t>
  </si>
  <si>
    <t>HRN.C.T3.020 1982.</t>
  </si>
  <si>
    <t>HRN.C.T3.011 1980.</t>
  </si>
  <si>
    <t>- tehnička zavarivanja kovina HRN.C.T3.001 1971.</t>
  </si>
  <si>
    <t>HRN.C.A1.041 1970.</t>
  </si>
  <si>
    <t>- metoda ispitivanja kem. sastava čelika i željeza HRN.C.A1.010 1958.</t>
  </si>
  <si>
    <t>- mehanička ispitivanja kovina HRN.C.A4.001 1971.</t>
  </si>
  <si>
    <t>- toplovaljani rebrasti lim HRN.C.B4.114 1974.</t>
  </si>
  <si>
    <t>- čelični limovi HRN.C.B4.110-112 1962./72.</t>
  </si>
  <si>
    <t>- vučeni čelici HRN.C.B3.402 1979.</t>
  </si>
  <si>
    <t>- široki plosnati čelici vruće valjani HRN.C.B3.030 1962.</t>
  </si>
  <si>
    <t>- kvadratni čelici, vruće valjani HRN.C.B3.024 1962.</t>
  </si>
  <si>
    <t>- okrugli čelici vruće valjani HRN.C.B3.020 1962.</t>
  </si>
  <si>
    <t>- opći građevinski čelici HRN.C.B0.500 1972.</t>
  </si>
  <si>
    <t>Standardi potrebni za izradu aluminijskih i bravarskih radova.</t>
  </si>
  <si>
    <t>Bravarija se preuzima kao gotova tek iza ugradbe po bravaru, a za funkcionalnost i ispravnost izvođač garantira po uzancama općeg zakona o investicionoj izgradnji.</t>
  </si>
  <si>
    <t>Projektant odabire okov (vidljivi). Radovi se isporučuju sa kompletnim ustakljenjem i okovom.</t>
  </si>
  <si>
    <t>Prije početka izvođenja ugovorenih radova sve nejasnoće riješiti s projektantom. Izvođač predlaže projektantu svoje detalje i radioničke nacrte i može započeti sa radom kad projektant iste odobri. Izvođač je dužan materijal i izvedbu temeljiti na potrebnim propisima, atestima i standardima.</t>
  </si>
  <si>
    <t>- brtvljenje sa zidom, između pojedinačnih elemenata i na elementima za otvaranje</t>
  </si>
  <si>
    <t>- okapnice</t>
  </si>
  <si>
    <t>- sve druge radove koji se traže za kompletno dovršenje posla</t>
  </si>
  <si>
    <t>- ugradba</t>
  </si>
  <si>
    <t>- dubljenje zida ili poda za ugradbu</t>
  </si>
  <si>
    <t>- prijevoz do mjesta montaže</t>
  </si>
  <si>
    <t>- prijevoz na objekt</t>
  </si>
  <si>
    <t>- izradu u radionici</t>
  </si>
  <si>
    <t>- sve predradnje i pripreme za izvedbu</t>
  </si>
  <si>
    <t>- osnovni i pomoćni materijal</t>
  </si>
  <si>
    <t>Ponuđač je dužan u svojoj ponudi obuhvatiti:</t>
  </si>
  <si>
    <t>radioničkim nacrtima i detaljima izrađenim po izvođaču, a odobrenim i potpisanim od strane projektanta.</t>
  </si>
  <si>
    <t>uzetim mjerama na objektu</t>
  </si>
  <si>
    <t>opisu radova u troškovniku</t>
  </si>
  <si>
    <t>šemi bravarije</t>
  </si>
  <si>
    <t>Svi bravarski radovi moraju biti izrađeni, dostavljeni montirani na objektu prema uzancama za tu vrstu zanata, a u svemu prema slijedećoj potrebnoj dokumentaciji:</t>
  </si>
  <si>
    <t>SHEME BRAVARIJE SU SASTAVNI DIO TROŠKOVNIKA</t>
  </si>
  <si>
    <t>Obračun izvedenih radova vrši se prema GN-301, GN-531, GN-681, GN-701, GN-900, opisu pozicije sheme i opisu stavke troškovnika.</t>
  </si>
  <si>
    <t>Jedinična cijena mora sadržavati: uzimanje mjera za izvedbu i obračun, sav rad u radionici, pripremu i rezanje te rad na gradnji, transport materijala na gradilište, uskladištenje te donos na mjesto ugradbe, korištenje manjih strojeva i alata, potrebnu skelu, zaštitu izvedenih radova do primopredaje, provođenje mjera HTZ.</t>
  </si>
  <si>
    <t>Ateste s ocjenama kvalitete površinske obrade .</t>
  </si>
  <si>
    <t>Atest o zvučnoj i toplinskoj izolativnosti</t>
  </si>
  <si>
    <t>Atest o zračnoj tijesnosti</t>
  </si>
  <si>
    <t>Atest o vodonepropustljivosti</t>
  </si>
  <si>
    <t>Bravarski fasadni elementi i prozori koji su ugrađeni na građevinu moraju imati sljedeće ateste:</t>
  </si>
  <si>
    <t>Dobavljena bravarija, bilo izrađena po shemi bravarije i detaljima ili po tvorničkim detaljima iz čeličnih limova dolazi na objekt gotova za ugradbu, odnosno premazana zaštitnim naličjem i finalnim premazom.</t>
  </si>
  <si>
    <t>Ako koja stavka nije izvođaču jasna, mora prije predaje ponude tražiti objašnjenje od projektanata. Eventualne izmjene materijala te načina izvedbe tijekom gradnje moraju se izvršiti isključivo pismenim dogovorom sa projektantom i nadzornim inženjerom. Sve višeradnje koje neće biti na taj način utvrđene neće se priznati.</t>
  </si>
  <si>
    <t>Sve mjere treba kontrolirati u naravi, ako se eventualno ne može zbog rokova čekati da se za neki element uzmu mjere na objektu., izvođač bravarskih radova treba s rukovoditeljem građenja pismeno utanačiti toleranciju mjera za pojedine stavke.</t>
  </si>
  <si>
    <t>Jedinična cijena mora sadržavati kompletno izrađen i oličen produkt i to ugrađen na objektu. Eventualne sitnije zidarske pripomoći kod ugradbe predviđene su u troškovniku graditeljskih radova koje izvodi izvođač graditeljskih radova.</t>
  </si>
  <si>
    <t>Uz osnovni zaštitni (antikorozivni) premaz nanose se dva sloja završnog kvalitetnog laka tako da svaki premaz ima min. 30 mikrona debljine.</t>
  </si>
  <si>
    <t>Brtvljenje mora biti nepropusno za vodu, a propuštanje zraka mora biti minimalno. Brtvljenje željeznih okvira vrata, prozora i stijena prema zidu i stropu treba izvesti Bitrax trakom i trajno elastičnim kitom, prije postavljanja pokrovnih profila ili limova.</t>
  </si>
  <si>
    <t>Okov koji se ugrađuje mora biti prvoklasne kvalitete i odgovarati HRN M.K3.032 i HRN M.K3.031.</t>
  </si>
  <si>
    <t>Suhi postupak je suvremeni način montaže bravarskih elemenata u otvore fasadnih dijelova poslije završne obrade zidova.</t>
  </si>
  <si>
    <t>Montaža gotovih elemenata vrši se mokrim ili suhim postupkom.</t>
  </si>
  <si>
    <t>Metalni graditeljski elementi ne smiju imati nikakvih neravnina na površinama koje ostaju vidljive.</t>
  </si>
  <si>
    <t>Varene dijelove i druge spojeve prije premazivanja antikorozivnom bojom treba dobro očistiti.</t>
  </si>
  <si>
    <t>Prije otpreme na gradilište sve čelične dijelove treba očistiti od nečistoća, masnoće, valjaoničke zgure i sl. I premazati antikorozivnim temeljnim premazom. Elementi koji nisu dostupni nakon ugradbe moraju se zaštititi trajnim i kvalitetnim premazom.</t>
  </si>
  <si>
    <t>Kod spajanja različitih materijala mora se osigurati da ne dođe do korozije. Vezovi i učvršćenja moraju biti takvi da se uslijed temperaturnih promjena ne dođe do teškoća u funkciji pojedinih elemenata.</t>
  </si>
  <si>
    <t>Izvođač je dužan prije izrade predočiti projektantu i nadzornom inženjeru radioničke detalje radi odobrenja.</t>
  </si>
  <si>
    <t>Bravarski elementi na objektu koji se izrađuju od željeznih profila i limova izvode se u svemu prema detaljima i opisu troškovničkih stavki.</t>
  </si>
  <si>
    <t>Čelični limovi HRN C.B4.110, HRN C.B4.111, HRN C.B4.112</t>
  </si>
  <si>
    <t>Profilno željezo HRN C.B0.500</t>
  </si>
  <si>
    <t>Okruglo željezo HRN C.K6.020</t>
  </si>
  <si>
    <t>Plosno željezo HRN C.B3.025</t>
  </si>
  <si>
    <t>Kvadratno željezo HRN C.B3.024</t>
  </si>
  <si>
    <t>normama, a izrada mora biti prema pravilima zanata.</t>
  </si>
  <si>
    <t>Materijali za izradu elemenata kao i svi gotovi elementi i njihova montaža moraju odgovarati</t>
  </si>
  <si>
    <t>Eventualnim alternativnim rješenjima ne smije se narušiti arhitektonska koncepcija projekta, funkcija i kvaliteta.</t>
  </si>
  <si>
    <t>Odabrani izvođač radova može izvršiti nabavu glavnih i ponuđenih materijala, a posebno okova po dobivanju pismene suglasnosti projektanta na prezentirana tehnička rješenja i uzorke.</t>
  </si>
  <si>
    <t>Ponuđači radova obavezni se pridržavati zadanih parametara, funkcija elemenata, kvalitete i standarda dalje navedenih u tehničkom opisu.</t>
  </si>
  <si>
    <t>Projektom arhitekture, glavnim i izvedbenim projektom, shemama kao i karakterističnim detaljima zadani su svi dimenzioni i funkcionalni parametri pojedinih pozicija grupa bravarskih radova.</t>
  </si>
  <si>
    <t>BRAVARSKI RADOVI</t>
  </si>
  <si>
    <t>shema 11a</t>
  </si>
  <si>
    <t>Prerada postojeće staklene stijene izmjenom srednjeg polja dimenzija 163x333 cm. Umjesto fiksnog polja postavljaju se jednokrilna, zaokretna, ostakljena vrata dim. 90x250 cm sa fiksnim nadsvjetlom i bočnim fiksnim ostakljenim poljem.</t>
  </si>
  <si>
    <t>Ostakljenje od kaljenog lamistal IZO (lowE) stakla 10+16+10 mm, kao i postojeće.</t>
  </si>
  <si>
    <t>Alu profili plastificirani u RAL 5024, kao i postojeći.</t>
  </si>
  <si>
    <t>- dim. šxv: 163x333 cm</t>
  </si>
  <si>
    <t>13.</t>
  </si>
  <si>
    <t>TROŠKOVNIK</t>
  </si>
  <si>
    <t>REKONSTRUKCIJA PODRUČNE ŠKOLE ŽBANDAJ-NATKRIVANJE ATRIJA</t>
  </si>
  <si>
    <t>GRAĐEVINSKO OBRTNIČKI RADOVI</t>
  </si>
  <si>
    <t>TROŠKOVNIK ELEKTRO INSTALACIJA I VATRODOJAVE</t>
  </si>
  <si>
    <t>jed.mj.</t>
  </si>
  <si>
    <t>kol.</t>
  </si>
  <si>
    <t>jed. cijena</t>
  </si>
  <si>
    <t>F.1.</t>
  </si>
  <si>
    <t>PRIPREMNI RADOVI</t>
  </si>
  <si>
    <t xml:space="preserve">Demontaža postojeće instalacije </t>
  </si>
  <si>
    <t xml:space="preserve">Demontažni radovi na uklanjanju postojeće instalacije u prostoru zahvata do 40m2. Električne instalacije vanjskih reflektora i ostale po izvidu na lokaciju. </t>
  </si>
  <si>
    <t>komplet</t>
  </si>
  <si>
    <t>F.2.</t>
  </si>
  <si>
    <t>INSTALACIJA UTIČNICA, EMP I PRIKLJUČAKA</t>
  </si>
  <si>
    <t xml:space="preserve">Dobava postavljanje i obostrano spajanje kabela. Stavku računati komplet sa uvlačenjem kabela u zaštitne instalacione cijevi: </t>
  </si>
  <si>
    <t>NYY 3x2,5mm2 prosječne dužina izvoda 15m</t>
  </si>
  <si>
    <t>NYY 3x1,5mm2 prosječne dužina izvoda 15m</t>
  </si>
  <si>
    <t>Dobava, montaža i spajanje elektroinstalacijskog materijala tipa   podžbukni/nadžbukni. Svakom stavkom  ukalkulirati elemente, kutije, nosive okvire i pokrovne pločice te izrade otvora.</t>
  </si>
  <si>
    <t>antenska priključnica</t>
  </si>
  <si>
    <t>RJ 45 dvostruka priključnica komplet sa insertima</t>
  </si>
  <si>
    <t>kontrolni tablo rasvjete sa 4 sklopka 10A</t>
  </si>
  <si>
    <t>priključnica dvostruka</t>
  </si>
  <si>
    <t xml:space="preserve">Dobava postavljanje i spajanje kabela te izvoda za priključak klima uređaja . Stavku računati komplet sa dubljenjem zidova i vraćanjem u prvobitno stanje, te uvlačenjem kabela u zaštitne instalacione cijevi: </t>
  </si>
  <si>
    <t>NYM 7x1mm2 prosječne dužina izvoda 15m</t>
  </si>
  <si>
    <t xml:space="preserve">Dobava i postavljanje instalacijskih cijevi: </t>
  </si>
  <si>
    <t>CS 25</t>
  </si>
  <si>
    <t>m</t>
  </si>
  <si>
    <t>CS 32</t>
  </si>
  <si>
    <t>Dobava, postava i uvlačenje u plastične cijevi p/žb voda za izjednačenje potencijala sljedećih tipova:</t>
  </si>
  <si>
    <r>
      <t>P/F-Y 1×16mm</t>
    </r>
    <r>
      <rPr>
        <vertAlign val="superscript"/>
        <sz val="11"/>
        <rFont val="Calibri"/>
        <family val="2"/>
      </rPr>
      <t>2</t>
    </r>
  </si>
  <si>
    <t>Dogradnja postojećeg razdjelnika RO-M</t>
  </si>
  <si>
    <t xml:space="preserve">Četveropolna strujna zaštitna sklopka 40/300mA, </t>
  </si>
  <si>
    <t>Jednopolni minijaturni automatski prekidač B10A</t>
  </si>
  <si>
    <t>Jednopolni minijaturni automatski prekidač C10A</t>
  </si>
  <si>
    <t>Jednopolni minijaturni automatski prekidač C16A</t>
  </si>
  <si>
    <t>redne stezaljke, uodnice ,vodiči, stopice, kanali i ostali pomoćni materijal</t>
  </si>
  <si>
    <t>Dobava i uvlačenje koaksijalnog kabela, 75 Ohm-a:SAT 17,</t>
  </si>
  <si>
    <t>F.3.</t>
  </si>
  <si>
    <t>INSTALACIJA UNUTARNJE RASVJETE</t>
  </si>
  <si>
    <t>Dobava postavljanje i spajanje kabela te izvoda za rasvjetu. Stavku računati komplet sa uvlačenjem kabela u zaštitne instalacione cijevi: :</t>
  </si>
  <si>
    <t>NYM 3×1,5 mm2 prosječne dužine 15m</t>
  </si>
  <si>
    <t>NYM 3×1,5 mm2 prosječne dužine 10m</t>
  </si>
  <si>
    <t>Dobava i postava p/žb plastične cijevi tipa CS, komplet s potrebnim razvodnim kutijama</t>
  </si>
  <si>
    <t>CS 25</t>
  </si>
  <si>
    <t xml:space="preserve">Viseća IP40 LED svjetiljka s prizmatik difuzorom, kućišta izrađenog iz dekapiranog čeličnog lima debljine 0,6mm plastificiranog epoxy strukturiranim prahom bijele boje. Dimenzija 1195x295x55mm (+/-5%). Izvor svjetla LED samohladivi čvrsti SMD moduli energetske učinkoviti klasa C. Ukupne snage maksimalno 48W, izlaznog svjetlosnog toka minimalno 7586lm, temperature svjetla 4000K, kvalitete boje svjetla SDCM ≤ 3, CRI&gt;80, UGR&lt;19. Fotobiološka grupa rizika RG0. Komplet s potrebnim konverterom za napajanje LED modula konstantne struje, faktor snage 0,98 ili veći. Predviđeni životni vijek LED modula i napajanja minimalno 60000 sati pri 35°C, . Svjetiljka izrađena prema standardima HRN EN IEC 62031:2020 ili jednakovrijedno, HRN EN 62471:2010 ili jednakovrijedno, HRN EN 61347-1:2015 ili jednakovrijedno, HRN EN 61547:2012 ili jednakovrijedno, HRN EN IEC 55015:2019 ili jednakovrijedno te mora zadovoljavati sve norme potrebne za izdavanje CE oznake. Ovjesni pribor sa stropnom kutijom te prozirnim napajačkim kabelom dužine minimalno 2m. Garancija minimalno 6 godina. </t>
  </si>
  <si>
    <t xml:space="preserve">Ovjesna svjetiljka asimetrične distribucije svjetla,  tijela izrađenog od dekapiranog lima, plastificiranog epoxy strukturiranim prahom u bijelu FS boju. Sadrži aluminijski odsijač te specijalni difuzor za umanjenje bliještanja umjetnog svjetla. Dimenzije 3600x90x40mm(+/-5%). Izvor svjetla LED samohladivi čvrsti linearni moduli energetske učinkoviti klasa C. Ukupne snage maksimalno 54W, izlaznog svjetlosnog toka minimalno 9348lm, temperature svjetla 4000K, klasifikacije MacAdam3, CRI&gt;80, Fotobiološka grupa rizika RG0. Komplet s potrebnim konverterom za napajanje LED modula konstantne struje. Predviđeni životni vijek LED modula i napajanja minimalno 60000 sati pri 35°C, L90B10. Tolerancije LED izvora svjetla izrađen je prema standardima HRN EN IEC 62031:2020 ili jednakovrijedno, HRN EN 62471:2010 ili jednakovrijedno, HRN EN 61347-1:2015 ili jednakovrijedno, HRN EN 61547:2012 ili jednakovrijedno, HRN EN IEC 55015:2019 ili jednakovrijedno, te dopuštenim tolerancijama prema CIE 1931. Garancija 6 godina. Mogućnost zamjene LED modula. Ovjesni pribor sa stropnom kutijom te prozirnim napajačkim kabelom dužine minimalno 2m. Svjetiljka je sastavljena od desne početne svjetiljke sa napajanjem, srednje prolazne i lijeve završne. </t>
  </si>
  <si>
    <t xml:space="preserve">Nadgradno zidno rasvjetno tijelo protupanične rasvjete sa pidkogram strelicom ''dolje'', Zaštite IP65, kućišta izrađenog od bijelog polikarbonata s transparentnim polikarbonatnim pokrovom i pleksiglasom, dimenzija 269x144 x42mm  (+/-5%), 220÷240VAC/50÷60Hz napajanje, elektronička predspojna naprava sa vlastitim napajanjem, sa inverterom za nužnu rasvjetu u pripravnom modu rada i hermetički zatvorenom (LiFEPO4) baterijom autonomije 3h i funkciom autotesta. Udaljenost uočavanja VD 24m. Instalirane max. snage sustava rasvjete 3,9W, svjetlosnog toka minimalno 190lm. 
</t>
  </si>
  <si>
    <t>F.4.</t>
  </si>
  <si>
    <t>INSTALACIJA RAČUNALNE MREŽE</t>
  </si>
  <si>
    <t>Dobava, izrada otvora u zidu, ugradnja u zid, te spajanje p/žb komunikacijskog utičnog mjesta s RJ-45 konektora, sastavljenog od sljedećih elemenata:</t>
  </si>
  <si>
    <t xml:space="preserve">montažna pločica za RJ-45 konektora, </t>
  </si>
  <si>
    <t>konektor RJ-45, UTP, kategorije 6</t>
  </si>
  <si>
    <t xml:space="preserve">okvir za 2 element </t>
  </si>
  <si>
    <t xml:space="preserve">instalacijska kutija </t>
  </si>
  <si>
    <t xml:space="preserve">dobava spajanje UTPF/UTP kabel Cat.6
4x2xAWG kabela na konektor i ispitivanje prosječne duljine 40m + CS 25 zaština cijev </t>
  </si>
  <si>
    <t>F.5.</t>
  </si>
  <si>
    <t>SUSTAV DOJAVE POŽARA</t>
  </si>
  <si>
    <t xml:space="preserve">Dobava, montaža i spajanje analogno-adresabilnog automatskog  multisenzorskog optičko-termičkog javljača požara - mogućnost rada kao optičko-termički, ili samo kao optički ili termički javljač  - podešavanje osjetljivosti u skladu s normom EN54 - napredni algoritam obrade požarnih veličina za otpornost na ometajuće pojave i brzo prepoznavanje stvarnog požara - ugrađen alarmni izlaz za dodatnu indikaciju alarma koji je potpuno programabilan - ugrađen izolator petlje - ugrađen LED indikator za vidljivost 360° - dimenzije  118 x 67,5 mm kompaktibilan sa postojećuim sustavom komplet sa pondnožjem i označavanjem </t>
  </si>
  <si>
    <t>Dobava, isporuka i polaganje kabela u PNT samogasive cijevi i označavanje oklopljenog samogasivog vatrodojavnog kabela za s vodičem 2x2x0,8 mm, crvene boje komplet sa cijevima</t>
  </si>
  <si>
    <t>Nabava, isporuka i podžbukno/nadžbukno polaganje samogasivih PNT cijevi uključujući potrebni instalacijski spojni i montažni pribor i materijal (tiple, vijci, koljena, obujmice i vezice) te s izvedbom potrebnih prodora
- Ø 20 mm</t>
  </si>
  <si>
    <t>Programiranje i puštanje u rad adresabilne vatrodojavne centrale
- po jednom detektoru, javljaču, sireni ili modulu</t>
  </si>
  <si>
    <t>Ispitivanje instalacije sustava za dojavu požara i puštanje u pogon
 - završne prilagodbe
 - podešavanje parametara sustava u cijelini
 - testiranje
 - puštanje sustava u pogon do pune funkcionalnosti</t>
  </si>
  <si>
    <t>F.6.</t>
  </si>
  <si>
    <t>SUSTAVA ZAŠTITE OD UDARA MUNJE</t>
  </si>
  <si>
    <t xml:space="preserve">Dobava i postavljanje krovne hvataljke AH1 ŽICA AL LEGURA 8 mm sa nosačima </t>
  </si>
  <si>
    <t>Dobava i montaža izolirana štapna hvataljka visine 2m AL ø10mm + Dobava i montaža LOP-P01/M16 betonsko postolje za štapnu hvataljku za loveću palicu ø16mm</t>
  </si>
  <si>
    <t>F.7.</t>
  </si>
  <si>
    <t>OSTALO</t>
  </si>
  <si>
    <t>Isporuka jednopolnih shema - izvedeno stanje u PVC foliji i umetnuto u vrata razdjelnika.</t>
  </si>
  <si>
    <t>Ispitivanje instalacije, mjerenje otpora, puštanje u rad te izdavanje atesta i prikupljanje dokumentacije potrebne za tehnički pregled</t>
  </si>
  <si>
    <t>• Atest ugrađene opreme i kabela</t>
  </si>
  <si>
    <t>• Atest o izvršenom mjerenju otpora izolacije</t>
  </si>
  <si>
    <t>• Atest o izvršenom mjerenju otpora uzemljenja metalnih masa</t>
  </si>
  <si>
    <t>• Atest o izvršenoj kontroli efikasnosti zaštite od ind.  napona dodira</t>
  </si>
  <si>
    <t>• Atest o izvršenom mjerenju jakosti rasvjete</t>
  </si>
  <si>
    <t>• Atest o izvršenom funkcionalnom ispitivanju</t>
  </si>
  <si>
    <t>• Reviziona knjiga gromobranske zaštite.</t>
  </si>
  <si>
    <t>• Ispitni listovi razvodnih ormara</t>
  </si>
  <si>
    <t>• Naputak za korištenje i održavanje ugrađenih sustava i opreme</t>
  </si>
  <si>
    <t>• Izvješće o funkcionalnom ispitivanju protupanične rasvjete</t>
  </si>
  <si>
    <t>R E K A P I T U L A C I J A</t>
  </si>
  <si>
    <t>SVEUKUPNO</t>
  </si>
  <si>
    <t>NAPOMENA:</t>
  </si>
  <si>
    <t xml:space="preserve">Cijena za svaku točku troškovnika mora obuhvatiti dobavu, montažu, spajanje po potrebi, uzemljenje, te dovođenje stavke u stanje potpune funkcionalnosti. U cijenu također ukalkulirati sav potreban materijal, spojni, montažni i ostali materijal potreban za potpuno kunkcioniranje pojedine stavke. Radeći ponudu treba imati na umu najnovije važeće propise za pojedine vrste instalacija. Investitor sklapa s izvođačem radova ugovor na osnovu važećih zakonskih propisa  Zakona o gradnji, Posebnih uzanca o građenju te odabranog projekta, proračuna i troškovnika i tehničkih uvjeta koji se nalaze u sklopu projekta. Ponuđena suma je obavezna za izvođača. Povećanje može nastati samo kao višak rada, koji pismeno naređuje i odobrava nadzorni inženjer investitora. Po ustupanju poslova izvođač je dužan pregledati gradilište i utvrditi stanje građevinskih radova.
Uočene nedostatke prijavit će investitoru te će s njim, nadzorni inžinjer i projektant postići sporazum o radovima ili eventualnim izmjenama. Izvođenju se ne smije pristupiti
</t>
  </si>
  <si>
    <t xml:space="preserve">bez građevinske dozvole koju pribaljva investitor. Izvođač je odgovoran za kvalitetu montažnih radova i ugrađenog materijala kako su radovi izvođeni po odobrenom projektu, odnosno odobrenim izmjenama. Ukoliko izvođač izvrši izmjene bez suglasnosti projektanta i nadzornog organa, snosi odgovornost za nepravilno funkcioniranje instalacija. Ako se pri zidanju odnosno kod građevinskih radova upotrebljavaju materijali koji štetno djeluju na djelove instalacije, izvođač će u sporazumu s izvođačem građevinskih radova i nadzornim inžinjerom poduzeti mjere u svezi osiguranja. Najmanje 15 dana prije završetka instalacije investitor sporazumno s izvođačem radova podnosi nadležnoj građevinskoj inspekciji zahtjev za obrazovanje komisije za tehnički pregled i prijem instalacije. Konačna primopredaja između izvođača radova i investitora naručioca izvršava se nakon rješenja o prijemu od strane komisije. Na osnovu odobrenog projekta investitor može pristupiti raspisivanju licitacije i prikupljanju pismenih ponuda, u cilju zaključivanja ugovora za izradu instalacije.Izvoditelj izvodi instalaciju u svemu prema odobrenom projektu i s materijalom </t>
  </si>
  <si>
    <t xml:space="preserve">predviđenim ovim projektom, te odgovara za ispravno funkcioniranje instalacije. Samovoljno mijenjanje projekta od strane izvoditelja nije dozvoljeno.
Za manje izmjene u odnosu na usvojeni projekt, tj. takve izmjene koje ga funkcionalno ne mijenjaju ili ne zahtijevaju znatnije povećanje investicije, dovoljna je samo suglasnost projektanta.
Ukoliko se ukaže potreba za većim izmjenama projekta, onda se projekt mora uputiti na ponovno odobrenje.Radovi montaže predviđeni ovim projektom se mogu povjeriti samo izvoditelju registriranom za tu vrstu poslova i koji raspolaže kvalificiranom radnom snagom za obavljanje montažno-instalacijskih poslova na projektom predviđenim instalacijama.
</t>
  </si>
  <si>
    <t>ELEKTROINSTALACIJE I VATRODOJAVA</t>
  </si>
  <si>
    <t>SPECIFIKACIJA</t>
  </si>
  <si>
    <t>R.br.</t>
  </si>
  <si>
    <t>Opis stavke</t>
  </si>
  <si>
    <t>Jed. mj.</t>
  </si>
  <si>
    <t>Kol.</t>
  </si>
  <si>
    <t>Jed. cijena</t>
  </si>
  <si>
    <t>Ukupna cijena</t>
  </si>
  <si>
    <t xml:space="preserve">INSTALACIJA TEMELJNOG GRIJANJA I HLAĐENJA - MULTI SPLIT SUSTAV </t>
  </si>
  <si>
    <t>1.01.</t>
  </si>
  <si>
    <t>Vanjska jedinica Multisplit sustava u izvedbi dizalice topline zrak/zrak namijenjena za spoj na 2-5 unutarnjih jedinica. Uređaj je namijenjen za vanjsku montažu - zaštićen od vremenskih utjecaja, s ugrađenim hermetičkim DC inverter kompresorima,  zrakom hlađenim kondenzatorom i svim potrebnim elementima za zaštitu, kontrolu i regulaciju uređaja i funkcionalni rad. Rashladni medij R32.</t>
  </si>
  <si>
    <t>Istrujavanje zraka je horizontalno što omogućuje jednostavnu ugradnju u arhitektonske niše i fasadno na konzole. Za vanjsku jedinicu potrebno je izraditi postolje minimalne visine 30 cm od kote ravnog terena.</t>
  </si>
  <si>
    <t>Maksimalni broj unutarnjih jedinica je 2.</t>
  </si>
  <si>
    <t>Maksimalno dozvoljene udaljenosti: ukupno cijevni razvod do 30 metara; visinska razlika između vanjske i unutarnje jedinice iznosi 15 m; visinska razlika između pojedinih unutarnjih jedinica iznosi 7,5 m.</t>
  </si>
  <si>
    <t>Slijedećih tehničkih karakteristika:</t>
  </si>
  <si>
    <t>Qh nom = 5,0 kW</t>
  </si>
  <si>
    <t>Priključna snaga:</t>
  </si>
  <si>
    <t>N nom = 1,22 kW    /   220 V - 50 Hz</t>
  </si>
  <si>
    <t>EER: 4,10 (100% opterećenja)</t>
  </si>
  <si>
    <t>SEER: 8,54  (A+++)</t>
  </si>
  <si>
    <t>Tv = 35°C ST</t>
  </si>
  <si>
    <t>Tp = 27°C ST</t>
  </si>
  <si>
    <t>Qg nom = 5,6 kW</t>
  </si>
  <si>
    <t>N nom = 1,28 kW    /   220 V - 50 Hz</t>
  </si>
  <si>
    <t>COP: 4,38 (100% opterećenja)</t>
  </si>
  <si>
    <t>SCOP: 4,64  (A++)</t>
  </si>
  <si>
    <t>Tv= 7°C ST</t>
  </si>
  <si>
    <t>Tp = 20°C ST</t>
  </si>
  <si>
    <t>Radno područje: grijanje: od -15° do 24°C</t>
  </si>
  <si>
    <t>Radno područje: hlađenje: od -10° do 46°C</t>
  </si>
  <si>
    <t>Nivo zvučnog tlaka - hlađenje: 46 dB(A) na udaljenosti 1m od jedinice</t>
  </si>
  <si>
    <t>Nivo zvučnog tlaka - grijanje: 47 dB(A) na udaljenosti 1m od jedinice</t>
  </si>
  <si>
    <t>Dimenzije ukupno:</t>
  </si>
  <si>
    <t>d x š = 790 x 285 mm ; h = 548 mm</t>
  </si>
  <si>
    <t>Masa ukupno: 33 kg</t>
  </si>
  <si>
    <t>1.02.</t>
  </si>
  <si>
    <t>Unutarnja jedinica multisplit sustava modernog dizajna s perforiranom maskom predviđena za montažu na zid, opremljena ventilatorom, izmjenjivačem topline s direktnom ekspanzijom freona, IC bežičnim upravljačem te svim potrebnim elementima za zaštitu, kontrolu i regulaciju uređaja i temperature. "Wind-Free" modeli unutarnjih jedinica omogućuju jednostavno hlađenje bez neugode izravnog strujanja hladnog zraka. Dvostupanjski sustav hlađenja prvo snižava temperaturu prostorije - “Fast Cooling”, a nakon što postigne željenu temperaturu stvara zrak koji miruje - “Wind-Free™” te na taj način smanjuje potrošnju energije. Uređaj je opremljen WiFi prijemnikom za upravljanje putem bilo kojeg pametnog telefona ili tableta.</t>
  </si>
  <si>
    <t>Tehničke karakteristike uređaja:</t>
  </si>
  <si>
    <t>Qh = 2,5 kW</t>
  </si>
  <si>
    <t>Qg = 3,2 kW</t>
  </si>
  <si>
    <t>Nivo zvučnog tlaka (max/min): 37 / 19 dBA</t>
  </si>
  <si>
    <t>Dimenzije: 820 x 215 mm; h = 299 mm</t>
  </si>
  <si>
    <t>Ukupna masa: 9,0 kg</t>
  </si>
  <si>
    <t>Radna tvar: R32</t>
  </si>
  <si>
    <t>Priključak R32 / tekuća faza: 6,35 mm</t>
  </si>
  <si>
    <t>Priključak R32 / plinovita faza: 9,52 mm</t>
  </si>
  <si>
    <t>1.03.</t>
  </si>
  <si>
    <t>Predizolirane bakrene cijevi u kolutu za freonsku instalaciju plinske i tekuće faze namjenjene za rashladni medij R-32. U kompletu sa spojnicama i koljenima, spojnim i pričvrsnim materijalom. Cijevi moraju biti odmašćene, očišćene i osušene prije ugradnje.</t>
  </si>
  <si>
    <t xml:space="preserve"> Φ 6,4 mm</t>
  </si>
  <si>
    <t xml:space="preserve"> Φ 9,5 mm</t>
  </si>
  <si>
    <t>1.04.</t>
  </si>
  <si>
    <t>Dopuna radne tvari - Radni medij R32</t>
  </si>
  <si>
    <t>1.05.</t>
  </si>
  <si>
    <t>Puštanje u pogon MULTI SPLIT sustava uključivo provjeru nepropusnosti freonske instalacije, vakumiranje i dopunjavanje rashladnog sredstva od strane ovlaštenog servisa uz izdavanje potrebnih uputa za korištenje, atesta i garancija. Puštanje u pogon ne sadrži spajanje cijevi i struje kao niti radnu tvar.</t>
  </si>
  <si>
    <t>1.06.</t>
  </si>
  <si>
    <t>Postolje za postavljanje vanjske jedinice MULTI SPLIT sustava na betonski temelj pored građevine, izrađeno iz čeličnih U ili I profila  antikorozivno zaštićeno. U stavku uključiti antivibracijske podloške. Postolje se izrađuje na osnovi zasebne radioničke dokumentacije uključene u ovu stavku.</t>
  </si>
  <si>
    <t>kompl.</t>
  </si>
  <si>
    <t>1.07.</t>
  </si>
  <si>
    <t>Izolacija cijevnog razvoda freonske instalacije u vanjskom prostoru mineralnom vunom debljine 25 mm u oblozi od Al lima (s = 0,8 mm), vodotijesno brtvljeno silikonom.</t>
  </si>
  <si>
    <t>ø  6,4</t>
  </si>
  <si>
    <t>ø  9,5</t>
  </si>
  <si>
    <t>ODVODNJA KONDENZATA</t>
  </si>
  <si>
    <t>1.08.</t>
  </si>
  <si>
    <t>Elastično plastična armirana cijev (crijevo), na kraju s obuhvatnicom (šelnom), za priključak tave UJ VRF na odvodnu kondenznu cijevnu mrežu, dimenzije:</t>
  </si>
  <si>
    <r>
      <t xml:space="preserve">- </t>
    </r>
    <r>
      <rPr>
        <sz val="10"/>
        <rFont val="Symbol"/>
        <family val="1"/>
        <charset val="2"/>
      </rPr>
      <t>f</t>
    </r>
    <r>
      <rPr>
        <sz val="10"/>
        <rFont val="Arial"/>
        <family val="2"/>
        <charset val="238"/>
      </rPr>
      <t xml:space="preserve"> 24 x 2,0 mm, L = 500 mm</t>
    </r>
  </si>
  <si>
    <t>1.09.</t>
  </si>
  <si>
    <t>Plastične PEHD cijevi, za izvođenje odvoda kondenzata, uključivo svi potrebni fazonski elementi (koljena, redukcije, spojnice, itd.), sljedećih dimenzija:</t>
  </si>
  <si>
    <t>ø 25</t>
  </si>
  <si>
    <t>ø 32</t>
  </si>
  <si>
    <t>1.10.</t>
  </si>
  <si>
    <t>Sifon s kuglicom nazivne priključne dimenzije:</t>
  </si>
  <si>
    <t>DN 32</t>
  </si>
  <si>
    <t xml:space="preserve"> kom</t>
  </si>
  <si>
    <t>1.11.</t>
  </si>
  <si>
    <t>Montaža cjelokupne specificirane opreme i materijala do pune pogonske gotovosti, svi povezani troškovi servisera, te probni pogon u trajanju od 24 sata. Troškovi energenata i energije nisu uključeni.</t>
  </si>
  <si>
    <t>paušalno</t>
  </si>
  <si>
    <t>1.12.</t>
  </si>
  <si>
    <t>Prijevoz specificirane opreme i materijala na gradilište te povrat alata na skladište izvođača.</t>
  </si>
  <si>
    <t>1.  UKUPNO:</t>
  </si>
  <si>
    <t>ZAJEDNIČKE STAVKE</t>
  </si>
  <si>
    <t>2.01.</t>
  </si>
  <si>
    <t>Izrada strojarske projektne dokumentacije izvedenog stanja i isporuka iste u dva primjerka.</t>
  </si>
  <si>
    <t>2.02.</t>
  </si>
  <si>
    <t xml:space="preserve">Izrada pisanih uputstava za održavanje i rukovanje (zasebno za svako postrojenje i instalaciju) uz isporuku po dva kompleta te funkcijske sheme pripremljene za postavljanje na zid. </t>
  </si>
  <si>
    <t>2.03.</t>
  </si>
  <si>
    <t>Direktivni projektantski nadzor nad izvedbom postrojenja. Predviđeno je ukupno 2 (dva) izlaska na građevinu.</t>
  </si>
  <si>
    <t>2.04.</t>
  </si>
  <si>
    <t>Potrebna mjerenja sustava, uključivo sva potrebna dokumentacija neophodna za tehnički pregled, odnosno primopredaju postrojenja i instalacija (svi potrebni atesti, ispitivanje funkcionalnosti sustava klimatizacije, izvještaji o mjerenju mikroklimatskih parametara u zimskom i ljetnom periodu, mjerenje buke u i izvan prostora od relevantnih uređaja, mjerenje o postignutim parametrima postrojenja i dr.).</t>
  </si>
  <si>
    <t>2.05.</t>
  </si>
  <si>
    <t>Čišćenje gradilišta od preostalog materijala i različite ambalaže te materijal i rad potreban za zaštitu ugrađene i instalirane strojarske opreme od utjecaja ostalih radova na gradilištu (zaštita od prašine, žbuke, oštećivanja i sl.).</t>
  </si>
  <si>
    <t>2.  UKUPNO:</t>
  </si>
  <si>
    <t>REKAPITULACIJA</t>
  </si>
  <si>
    <t>SVEUKUPNO:</t>
  </si>
  <si>
    <t>OPASKE</t>
  </si>
  <si>
    <t>Ovom specifikacijom nisu obuhvaćeni građevinski, elektrotehnički, vodoinstalaterski i kanalizacijski radovi vezani uz funkcionalnost postrojenja i instalacija tretiranih ovim projektom.</t>
  </si>
  <si>
    <t>Svi prodori (u podovima, stropovima i zidovima) freonskih cijevi, cijevi razvoda kondenzata, cijevi tople vode i slično (osim kroz armirano-betonske konstrukcije), dimenzija cijevi do i uključivo DN 50 (ø 60,3 mm) i dimenzija kanala do i uključivo ø 150 mm, ukoliko nisu posebno specificirani, obuhvaćeni su ovom specifikacijom.</t>
  </si>
  <si>
    <t>Sva uzemljenja i premoštenja strojarske opreme obuhvaćena su elektro projektom.</t>
  </si>
  <si>
    <t>Potvrdu narudžbe prije definitivne isporuke specificirane opreme izvođač radova obvezatno je dužan ovjeriti kod projektanta. Izmjena pojedinih dijelova predviđene opreme "zamjenskim dijelovima" bez prethodne pisane suglasnosti projektanta isključuje odgovornost projektanta za predviđenu funkcionalnost postrojenja.</t>
  </si>
  <si>
    <t>Svi ponuđači dužni su kompletan opseg vlastite isporuke uskladiti s traženom kompletnom funkcijom, respektirajući pri tom sve predviđene i tražene parametre, uz čvrste pisano potvrđene garancije. Sva eventualno potrebna razrađivanja, usklađenja i slično, u opsegu su dotične isporuke, a sve pripadne troškove snosi ponuđač.</t>
  </si>
  <si>
    <t>SASTAVIO:</t>
  </si>
  <si>
    <t>Ivan Kovač, dipl.ing.stroj.</t>
  </si>
  <si>
    <t>INSTALACIJE GRIJANJA I HLAĐENJA</t>
  </si>
  <si>
    <t>UKUPNO bez PDV-a:</t>
  </si>
  <si>
    <t>PDV 25%</t>
  </si>
  <si>
    <t>SVEUKUPNO S PDV-om:</t>
  </si>
  <si>
    <t>U ____________, __________ 2024</t>
  </si>
  <si>
    <t>____________________________</t>
  </si>
  <si>
    <t>(naziv i potpis ponuditelja)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</si>
</sst>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0.00\ &quot;kn&quot;;\-#,##0.00\ &quot;kn&quot;"/>
    <numFmt numFmtId="164" formatCode="#,##0.00\ [$EUR];[Red]#,##0.00\ [$EUR]"/>
    <numFmt numFmtId="165" formatCode="_(&quot;$&quot;* #,##0.00_);_(&quot;$&quot;* \(#,##0.00\);_(&quot;$&quot;* &quot;-&quot;??_);_(@_)"/>
    <numFmt numFmtId="166" formatCode="00000"/>
    <numFmt numFmtId="171" formatCode="#,##0.00\ \€;\-#,##0.00\ \€"/>
    <numFmt numFmtId="172" formatCode="#,##0.00\ _k_n"/>
    <numFmt numFmtId="173" formatCode="#,##0.00_ ;[Red]\-#,##0.00\ "/>
    <numFmt numFmtId="174" formatCode="#,##0.00\ &quot;kn&quot;"/>
    <numFmt numFmtId="175" formatCode="#,##0.00\ [$EUR];\-#,##0.00\ [$EUR]"/>
    <numFmt numFmtId="176" formatCode="#,##0.00\ [$EUR]"/>
    <numFmt numFmtId="177" formatCode="#,##0.00\ [$€-1]"/>
    <numFmt numFmtId="178" formatCode="General_)"/>
    <numFmt numFmtId="179" formatCode="_-* #,##0.00\ [$€-1]_-;\-* #,##0.00\ [$€-1]_-;_-* &quot;-&quot;??\ [$€-1]_-;_-@_-"/>
  </numFmts>
  <fonts count="60">
    <font>
      <sz val="10"/>
      <name val="Arial"/>
      <charset val="238"/>
    </font>
    <font>
      <sz val="11"/>
      <color theme="1"/>
      <name val="Calibri"/>
      <family val="2"/>
      <charset val="238"/>
      <scheme val="minor"/>
    </font>
    <font>
      <b/>
      <sz val="12"/>
      <name val="Arial CE"/>
      <family val="2"/>
      <charset val="238"/>
    </font>
    <font>
      <b/>
      <sz val="10"/>
      <name val="Arial CE"/>
      <family val="2"/>
      <charset val="238"/>
    </font>
    <font>
      <sz val="12"/>
      <name val="Arial CE"/>
      <charset val="238"/>
    </font>
    <font>
      <sz val="12"/>
      <color indexed="8"/>
      <name val="Arial CE"/>
      <charset val="238"/>
    </font>
    <font>
      <sz val="12"/>
      <name val="Arial CE"/>
      <family val="2"/>
      <charset val="238"/>
    </font>
    <font>
      <sz val="10"/>
      <name val="Arial CE"/>
      <family val="2"/>
      <charset val="238"/>
    </font>
    <font>
      <sz val="9"/>
      <name val="Arial CE"/>
      <charset val="238"/>
    </font>
    <font>
      <b/>
      <sz val="12"/>
      <color indexed="9"/>
      <name val="Arial CE"/>
      <family val="2"/>
      <charset val="238"/>
    </font>
    <font>
      <sz val="12"/>
      <color indexed="9"/>
      <name val="Arial CE"/>
      <family val="2"/>
      <charset val="238"/>
    </font>
    <font>
      <b/>
      <sz val="10"/>
      <name val="Arial"/>
      <family val="2"/>
    </font>
    <font>
      <b/>
      <sz val="16"/>
      <name val="Arial CE"/>
      <charset val="238"/>
    </font>
    <font>
      <b/>
      <sz val="12"/>
      <name val="Arial CE"/>
      <charset val="238"/>
    </font>
    <font>
      <sz val="10"/>
      <name val="Arial"/>
      <family val="2"/>
      <charset val="238"/>
    </font>
    <font>
      <sz val="10"/>
      <name val="Arial CE"/>
      <charset val="238"/>
    </font>
    <font>
      <sz val="12"/>
      <name val="Arial"/>
      <family val="2"/>
      <charset val="238"/>
    </font>
    <font>
      <b/>
      <sz val="10"/>
      <name val="Arial CE"/>
      <charset val="238"/>
    </font>
    <font>
      <sz val="6.8"/>
      <color indexed="8"/>
      <name val="Arial Unicode MS"/>
      <family val="2"/>
      <charset val="238"/>
    </font>
    <font>
      <b/>
      <sz val="9"/>
      <color indexed="8"/>
      <name val="Arial"/>
      <family val="2"/>
      <charset val="238"/>
    </font>
    <font>
      <sz val="10"/>
      <color indexed="8"/>
      <name val="Century Gothic"/>
      <family val="2"/>
      <charset val="238"/>
    </font>
    <font>
      <sz val="9"/>
      <color indexed="8"/>
      <name val="Arial"/>
      <family val="2"/>
      <charset val="238"/>
    </font>
    <font>
      <sz val="9"/>
      <name val="Arial CE"/>
      <family val="2"/>
      <charset val="238"/>
    </font>
    <font>
      <sz val="10"/>
      <name val="Helv"/>
    </font>
    <font>
      <b/>
      <sz val="12"/>
      <color indexed="8"/>
      <name val="Century Gothic"/>
      <family val="2"/>
      <charset val="238"/>
    </font>
    <font>
      <sz val="10"/>
      <name val="Arial"/>
      <family val="2"/>
    </font>
    <font>
      <b/>
      <sz val="10"/>
      <color indexed="8"/>
      <name val="Arial"/>
      <family val="2"/>
      <charset val="238"/>
    </font>
    <font>
      <b/>
      <sz val="10"/>
      <name val="Arial"/>
      <family val="2"/>
      <charset val="238"/>
    </font>
    <font>
      <sz val="10"/>
      <color indexed="8"/>
      <name val="Arial"/>
      <family val="2"/>
      <charset val="238"/>
    </font>
    <font>
      <sz val="10"/>
      <name val="Arial"/>
      <family val="2"/>
      <charset val="238"/>
    </font>
    <font>
      <sz val="11"/>
      <color indexed="8"/>
      <name val="Calibri"/>
      <family val="2"/>
      <charset val="238"/>
    </font>
    <font>
      <b/>
      <i/>
      <sz val="10"/>
      <color indexed="8"/>
      <name val="Arial"/>
      <family val="2"/>
      <charset val="238"/>
    </font>
    <font>
      <sz val="10"/>
      <color indexed="8"/>
      <name val="Arial CE"/>
      <charset val="238"/>
    </font>
    <font>
      <i/>
      <sz val="10"/>
      <name val="Arial CE"/>
      <family val="2"/>
      <charset val="238"/>
    </font>
    <font>
      <vertAlign val="superscript"/>
      <sz val="10"/>
      <name val="Arial CE"/>
      <charset val="238"/>
    </font>
    <font>
      <i/>
      <sz val="10"/>
      <name val="Arial"/>
      <family val="2"/>
      <charset val="238"/>
    </font>
    <font>
      <sz val="10"/>
      <name val="Symbol"/>
      <family val="1"/>
      <charset val="2"/>
    </font>
    <font>
      <sz val="10"/>
      <name val="Calibri"/>
      <family val="2"/>
      <charset val="238"/>
    </font>
    <font>
      <b/>
      <sz val="12"/>
      <name val="Calibri"/>
      <family val="2"/>
      <scheme val="minor"/>
    </font>
    <font>
      <sz val="11"/>
      <name val="Calibri"/>
      <family val="2"/>
      <scheme val="minor"/>
    </font>
    <font>
      <u/>
      <sz val="11"/>
      <name val="Calibri"/>
      <family val="2"/>
      <scheme val="minor"/>
    </font>
    <font>
      <b/>
      <sz val="11"/>
      <name val="Calibri"/>
      <family val="2"/>
      <scheme val="minor"/>
    </font>
    <font>
      <sz val="12"/>
      <name val="Calibri"/>
      <family val="2"/>
      <scheme val="minor"/>
    </font>
    <font>
      <b/>
      <sz val="11"/>
      <name val="Calibri"/>
      <family val="2"/>
      <charset val="238"/>
      <scheme val="minor"/>
    </font>
    <font>
      <vertAlign val="superscript"/>
      <sz val="11"/>
      <name val="Calibri"/>
      <family val="2"/>
    </font>
    <font>
      <b/>
      <u/>
      <sz val="11"/>
      <name val="Calibri"/>
      <family val="2"/>
      <scheme val="minor"/>
    </font>
    <font>
      <b/>
      <sz val="11"/>
      <name val="Arial"/>
      <family val="2"/>
    </font>
    <font>
      <sz val="10"/>
      <color indexed="8"/>
      <name val="Arial"/>
      <family val="2"/>
    </font>
    <font>
      <sz val="11"/>
      <name val="Arial"/>
      <family val="2"/>
      <charset val="238"/>
    </font>
    <font>
      <sz val="10"/>
      <color rgb="FF0070C0"/>
      <name val="Helv"/>
      <charset val="238"/>
    </font>
    <font>
      <sz val="10"/>
      <color rgb="FF0070C0"/>
      <name val="Arial"/>
      <family val="2"/>
      <charset val="238"/>
    </font>
    <font>
      <sz val="11"/>
      <name val="CRO_Swiss-Normal"/>
      <charset val="238"/>
    </font>
    <font>
      <b/>
      <sz val="11"/>
      <name val="Arial"/>
      <family val="2"/>
      <charset val="238"/>
    </font>
    <font>
      <b/>
      <i/>
      <sz val="10"/>
      <name val="Arial"/>
      <family val="2"/>
      <charset val="238"/>
    </font>
    <font>
      <sz val="10"/>
      <color indexed="10"/>
      <name val="Arial"/>
      <family val="2"/>
      <charset val="238"/>
    </font>
    <font>
      <sz val="10"/>
      <color indexed="10"/>
      <name val="Arial"/>
      <family val="2"/>
    </font>
    <font>
      <sz val="10"/>
      <name val="CRO_Swiss"/>
      <charset val="238"/>
    </font>
    <font>
      <sz val="10"/>
      <name val="CRO_Swiss"/>
    </font>
    <font>
      <b/>
      <sz val="14"/>
      <name val="Arial"/>
      <family val="2"/>
      <charset val="238"/>
    </font>
    <font>
      <sz val="14"/>
      <name val="Arial"/>
      <family val="2"/>
      <charset val="238"/>
    </font>
  </fonts>
  <fills count="4">
    <fill>
      <patternFill patternType="none"/>
    </fill>
    <fill>
      <patternFill patternType="gray125"/>
    </fill>
    <fill>
      <patternFill patternType="solid">
        <fgColor indexed="23"/>
        <bgColor indexed="64"/>
      </patternFill>
    </fill>
    <fill>
      <patternFill patternType="solid">
        <fgColor theme="0"/>
        <bgColor indexed="64"/>
      </patternFill>
    </fill>
  </fills>
  <borders count="21">
    <border>
      <left/>
      <right/>
      <top/>
      <bottom/>
      <diagonal/>
    </border>
    <border>
      <left/>
      <right/>
      <top/>
      <bottom style="thin">
        <color indexed="64"/>
      </bottom>
      <diagonal/>
    </border>
    <border>
      <left/>
      <right/>
      <top/>
      <bottom style="mediumDashed">
        <color indexed="23"/>
      </bottom>
      <diagonal/>
    </border>
    <border>
      <left/>
      <right/>
      <top style="mediumDashed">
        <color indexed="23"/>
      </top>
      <bottom style="mediumDashed">
        <color indexed="23"/>
      </bottom>
      <diagonal/>
    </border>
    <border>
      <left/>
      <right/>
      <top style="mediumDashed">
        <color indexed="23"/>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top style="thin">
        <color indexed="64"/>
      </top>
      <bottom/>
      <diagonal/>
    </border>
    <border>
      <left/>
      <right style="medium">
        <color indexed="23"/>
      </right>
      <top style="medium">
        <color indexed="23"/>
      </top>
      <bottom style="medium">
        <color indexed="2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3">
    <xf numFmtId="0" fontId="0" fillId="0" borderId="0"/>
    <xf numFmtId="0" fontId="24" fillId="0" borderId="0" applyNumberFormat="0" applyFill="0" applyBorder="0" applyProtection="0">
      <alignment horizontal="left" vertical="top" wrapText="1"/>
    </xf>
    <xf numFmtId="49" fontId="18" fillId="0" borderId="0" applyBorder="0">
      <alignment horizontal="left" vertical="top" wrapText="1"/>
      <protection locked="0"/>
    </xf>
    <xf numFmtId="0" fontId="20" fillId="0" borderId="0" applyBorder="0" applyProtection="0">
      <alignment horizontal="right" vertical="top" wrapText="1"/>
    </xf>
    <xf numFmtId="0" fontId="20" fillId="0" borderId="0" applyBorder="0">
      <alignment horizontal="justify" vertical="top" wrapText="1"/>
      <protection locked="0"/>
    </xf>
    <xf numFmtId="0" fontId="18" fillId="0" borderId="0" applyNumberFormat="0" applyFill="0" applyBorder="0" applyProtection="0">
      <alignment horizontal="justify" vertical="top" wrapText="1"/>
    </xf>
    <xf numFmtId="0" fontId="14" fillId="0" borderId="0"/>
    <xf numFmtId="0" fontId="14" fillId="0" borderId="0"/>
    <xf numFmtId="0" fontId="14" fillId="0" borderId="0"/>
    <xf numFmtId="2" fontId="8" fillId="0" borderId="0">
      <alignment horizontal="justify" vertical="top"/>
    </xf>
    <xf numFmtId="0" fontId="14" fillId="0" borderId="0"/>
    <xf numFmtId="1" fontId="20" fillId="0" borderId="0" applyFill="0" applyBorder="0" applyProtection="0">
      <alignment horizontal="center" vertical="top" wrapText="1"/>
    </xf>
    <xf numFmtId="0" fontId="23" fillId="0" borderId="0"/>
    <xf numFmtId="164" fontId="29" fillId="0" borderId="0"/>
    <xf numFmtId="0" fontId="14" fillId="0" borderId="0"/>
    <xf numFmtId="164" fontId="25" fillId="0" borderId="0"/>
    <xf numFmtId="0" fontId="14" fillId="0" borderId="0"/>
    <xf numFmtId="0" fontId="30" fillId="0" borderId="0" applyProtection="0"/>
    <xf numFmtId="165" fontId="14" fillId="0" borderId="0" applyFont="0" applyFill="0" applyBorder="0" applyAlignment="0" applyProtection="0"/>
    <xf numFmtId="164" fontId="29" fillId="0" borderId="0"/>
    <xf numFmtId="0" fontId="25" fillId="0" borderId="0"/>
    <xf numFmtId="0" fontId="1" fillId="0" borderId="0"/>
    <xf numFmtId="9" fontId="1" fillId="0" borderId="0" applyFont="0" applyFill="0" applyBorder="0" applyAlignment="0" applyProtection="0"/>
    <xf numFmtId="164" fontId="14" fillId="0" borderId="0"/>
    <xf numFmtId="164" fontId="14" fillId="0" borderId="0"/>
    <xf numFmtId="164" fontId="14" fillId="0" borderId="0"/>
    <xf numFmtId="164" fontId="14" fillId="0" borderId="0"/>
    <xf numFmtId="164" fontId="25" fillId="0" borderId="0"/>
    <xf numFmtId="0" fontId="14" fillId="0" borderId="0"/>
    <xf numFmtId="0" fontId="25" fillId="0" borderId="0"/>
    <xf numFmtId="0" fontId="25" fillId="0" borderId="0"/>
    <xf numFmtId="0" fontId="23" fillId="0" borderId="0"/>
    <xf numFmtId="178" fontId="51" fillId="0" borderId="0"/>
  </cellStyleXfs>
  <cellXfs count="467">
    <xf numFmtId="0" fontId="0" fillId="0" borderId="0" xfId="0"/>
    <xf numFmtId="0" fontId="2" fillId="0" borderId="1" xfId="0" applyFont="1" applyBorder="1" applyAlignment="1">
      <alignment horizontal="left"/>
    </xf>
    <xf numFmtId="0" fontId="2" fillId="0" borderId="0" xfId="0" applyFont="1" applyAlignment="1">
      <alignment horizontal="left"/>
    </xf>
    <xf numFmtId="0" fontId="3" fillId="0" borderId="0" xfId="0" applyFont="1" applyAlignment="1">
      <alignment horizontal="left"/>
    </xf>
    <xf numFmtId="0" fontId="0" fillId="0" borderId="0" xfId="0" applyAlignment="1">
      <alignment horizontal="right"/>
    </xf>
    <xf numFmtId="0" fontId="0" fillId="0" borderId="0" xfId="0" applyProtection="1">
      <protection hidden="1"/>
    </xf>
    <xf numFmtId="0" fontId="4" fillId="0" borderId="0" xfId="0" applyFont="1" applyAlignment="1">
      <alignment horizontal="center"/>
    </xf>
    <xf numFmtId="0" fontId="5" fillId="0" borderId="0" xfId="0" applyFont="1" applyAlignment="1">
      <alignment horizontal="left"/>
    </xf>
    <xf numFmtId="0" fontId="6" fillId="0" borderId="0" xfId="0" applyFont="1"/>
    <xf numFmtId="0" fontId="6" fillId="0" borderId="2" xfId="0" applyFont="1" applyBorder="1"/>
    <xf numFmtId="4" fontId="6" fillId="0" borderId="0" xfId="0" applyNumberFormat="1" applyFont="1" applyAlignment="1">
      <alignment horizontal="right"/>
    </xf>
    <xf numFmtId="0" fontId="7" fillId="0" borderId="0" xfId="0" applyFont="1"/>
    <xf numFmtId="49" fontId="4" fillId="0" borderId="0" xfId="0" applyNumberFormat="1" applyFont="1" applyAlignment="1">
      <alignment horizontal="center"/>
    </xf>
    <xf numFmtId="0" fontId="6" fillId="0" borderId="3" xfId="0" applyFont="1" applyBorder="1"/>
    <xf numFmtId="0" fontId="4" fillId="0" borderId="0" xfId="0" applyFont="1" applyAlignment="1">
      <alignment horizontal="left"/>
    </xf>
    <xf numFmtId="2" fontId="4" fillId="0" borderId="0" xfId="9" applyFont="1" applyAlignment="1">
      <alignment horizontal="center"/>
    </xf>
    <xf numFmtId="0" fontId="6" fillId="0" borderId="4" xfId="0" applyFont="1" applyBorder="1"/>
    <xf numFmtId="0" fontId="9" fillId="2" borderId="5" xfId="0" applyFont="1" applyFill="1" applyBorder="1"/>
    <xf numFmtId="0" fontId="10" fillId="2" borderId="6" xfId="0" applyFont="1" applyFill="1" applyBorder="1"/>
    <xf numFmtId="0" fontId="12" fillId="0" borderId="0" xfId="0" applyFont="1"/>
    <xf numFmtId="0" fontId="4" fillId="0" borderId="0" xfId="0" applyFont="1"/>
    <xf numFmtId="0" fontId="13" fillId="0" borderId="0" xfId="0" applyFont="1"/>
    <xf numFmtId="0" fontId="4" fillId="0" borderId="0" xfId="0" applyFont="1" applyAlignment="1">
      <alignment horizontal="right"/>
    </xf>
    <xf numFmtId="0" fontId="14" fillId="0" borderId="0" xfId="0" applyFont="1"/>
    <xf numFmtId="0" fontId="15" fillId="0" borderId="0" xfId="0" applyFont="1" applyAlignment="1">
      <alignment horizontal="right"/>
    </xf>
    <xf numFmtId="49" fontId="16" fillId="0" borderId="0" xfId="0" applyNumberFormat="1" applyFont="1"/>
    <xf numFmtId="49" fontId="16" fillId="0" borderId="0" xfId="0" applyNumberFormat="1" applyFont="1" applyAlignment="1">
      <alignment horizontal="right"/>
    </xf>
    <xf numFmtId="0" fontId="15" fillId="0" borderId="0" xfId="0" applyFont="1" applyAlignment="1">
      <alignment vertical="top"/>
    </xf>
    <xf numFmtId="0" fontId="17" fillId="0" borderId="0" xfId="0" applyFont="1" applyAlignment="1">
      <alignment horizontal="left"/>
    </xf>
    <xf numFmtId="0" fontId="17" fillId="0" borderId="0" xfId="0" applyFont="1"/>
    <xf numFmtId="0" fontId="15" fillId="0" borderId="0" xfId="0" applyFont="1" applyAlignment="1">
      <alignment horizontal="center" vertical="top"/>
    </xf>
    <xf numFmtId="4" fontId="15" fillId="0" borderId="0" xfId="0" applyNumberFormat="1" applyFont="1" applyAlignment="1">
      <alignment horizontal="right"/>
    </xf>
    <xf numFmtId="0" fontId="15" fillId="0" borderId="0" xfId="0" applyFont="1"/>
    <xf numFmtId="49" fontId="19" fillId="0" borderId="0" xfId="2" applyFont="1" applyAlignment="1">
      <alignment vertical="top" wrapText="1"/>
      <protection locked="0"/>
    </xf>
    <xf numFmtId="0" fontId="21" fillId="0" borderId="0" xfId="4" applyFont="1" applyAlignment="1">
      <alignment vertical="top" wrapText="1"/>
      <protection locked="0"/>
    </xf>
    <xf numFmtId="0" fontId="21" fillId="0" borderId="0" xfId="4" applyFont="1">
      <alignment horizontal="justify" vertical="top" wrapText="1"/>
      <protection locked="0"/>
    </xf>
    <xf numFmtId="0" fontId="8" fillId="0" borderId="0" xfId="0" applyFont="1"/>
    <xf numFmtId="0" fontId="8" fillId="0" borderId="0" xfId="0" applyFont="1" applyAlignment="1">
      <alignment horizontal="center" vertical="top"/>
    </xf>
    <xf numFmtId="0" fontId="8" fillId="0" borderId="0" xfId="0" applyFont="1" applyAlignment="1">
      <alignment horizontal="right"/>
    </xf>
    <xf numFmtId="4" fontId="8" fillId="0" borderId="0" xfId="0" applyNumberFormat="1" applyFont="1" applyAlignment="1">
      <alignment horizontal="right"/>
    </xf>
    <xf numFmtId="0" fontId="8" fillId="0" borderId="0" xfId="0" applyFont="1" applyAlignment="1">
      <alignment horizontal="justify" vertical="top"/>
    </xf>
    <xf numFmtId="4" fontId="8" fillId="0" borderId="0" xfId="0" applyNumberFormat="1" applyFont="1" applyAlignment="1">
      <alignment horizontal="justify" vertical="top"/>
    </xf>
    <xf numFmtId="49" fontId="8" fillId="0" borderId="0" xfId="0" applyNumberFormat="1" applyFont="1" applyAlignment="1">
      <alignment horizontal="justify" vertical="top"/>
    </xf>
    <xf numFmtId="0" fontId="22" fillId="0" borderId="0" xfId="0" applyFont="1" applyAlignment="1">
      <alignment horizontal="justify" vertical="top"/>
    </xf>
    <xf numFmtId="2" fontId="8" fillId="0" borderId="0" xfId="0" applyNumberFormat="1" applyFont="1" applyAlignment="1">
      <alignment horizontal="justify" vertical="top"/>
    </xf>
    <xf numFmtId="49" fontId="8" fillId="0" borderId="0" xfId="0" applyNumberFormat="1" applyFont="1" applyAlignment="1">
      <alignment horizontal="left" vertical="top"/>
    </xf>
    <xf numFmtId="0" fontId="8" fillId="0" borderId="0" xfId="0" applyFont="1" applyAlignment="1">
      <alignment horizontal="center"/>
    </xf>
    <xf numFmtId="4" fontId="8" fillId="0" borderId="0" xfId="0" applyNumberFormat="1" applyFont="1" applyAlignment="1" applyProtection="1">
      <alignment horizontal="right"/>
      <protection locked="0"/>
    </xf>
    <xf numFmtId="0" fontId="2" fillId="0" borderId="1" xfId="0" applyFont="1" applyBorder="1" applyAlignment="1">
      <alignment horizontal="right"/>
    </xf>
    <xf numFmtId="0" fontId="0" fillId="0" borderId="0" xfId="0" applyAlignment="1" applyProtection="1">
      <alignment horizontal="right"/>
      <protection hidden="1"/>
    </xf>
    <xf numFmtId="4" fontId="6" fillId="0" borderId="2" xfId="0" applyNumberFormat="1" applyFont="1" applyBorder="1" applyAlignment="1">
      <alignment horizontal="right"/>
    </xf>
    <xf numFmtId="4" fontId="6" fillId="0" borderId="3" xfId="0" applyNumberFormat="1" applyFont="1" applyBorder="1" applyAlignment="1">
      <alignment horizontal="right"/>
    </xf>
    <xf numFmtId="4" fontId="6" fillId="0" borderId="4" xfId="0" applyNumberFormat="1" applyFont="1" applyBorder="1" applyAlignment="1">
      <alignment horizontal="right"/>
    </xf>
    <xf numFmtId="0" fontId="6" fillId="0" borderId="0" xfId="0" applyFont="1" applyAlignment="1">
      <alignment horizontal="right"/>
    </xf>
    <xf numFmtId="4" fontId="11" fillId="0" borderId="0" xfId="0" applyNumberFormat="1" applyFont="1" applyAlignment="1">
      <alignment horizontal="right"/>
    </xf>
    <xf numFmtId="0" fontId="14" fillId="0" borderId="0" xfId="0" applyFont="1" applyAlignment="1">
      <alignment horizontal="right"/>
    </xf>
    <xf numFmtId="0" fontId="15" fillId="0" borderId="0" xfId="0" applyFont="1" applyAlignment="1">
      <alignment horizontal="right" vertical="top"/>
    </xf>
    <xf numFmtId="4" fontId="17" fillId="0" borderId="7" xfId="0" applyNumberFormat="1" applyFont="1" applyBorder="1" applyAlignment="1" applyProtection="1">
      <alignment horizontal="left"/>
      <protection locked="0"/>
    </xf>
    <xf numFmtId="0" fontId="17" fillId="0" borderId="7" xfId="0" applyFont="1" applyBorder="1" applyAlignment="1">
      <alignment horizontal="center"/>
    </xf>
    <xf numFmtId="0" fontId="17" fillId="0" borderId="7" xfId="0" applyFont="1" applyBorder="1" applyAlignment="1">
      <alignment horizontal="left" vertical="top" wrapText="1"/>
    </xf>
    <xf numFmtId="49" fontId="17" fillId="0" borderId="7" xfId="0" applyNumberFormat="1" applyFont="1" applyBorder="1" applyAlignment="1">
      <alignment horizontal="left" vertical="top"/>
    </xf>
    <xf numFmtId="4" fontId="15" fillId="0" borderId="0" xfId="0" applyNumberFormat="1" applyFont="1" applyAlignment="1">
      <alignment horizontal="left"/>
    </xf>
    <xf numFmtId="49" fontId="17" fillId="0" borderId="0" xfId="0" applyNumberFormat="1" applyFont="1" applyAlignment="1">
      <alignment horizontal="left"/>
    </xf>
    <xf numFmtId="0" fontId="15" fillId="0" borderId="0" xfId="0" applyFont="1" applyAlignment="1">
      <alignment horizontal="left"/>
    </xf>
    <xf numFmtId="49" fontId="15" fillId="0" borderId="0" xfId="0" applyNumberFormat="1" applyFont="1" applyAlignment="1">
      <alignment horizontal="justify" vertical="top"/>
    </xf>
    <xf numFmtId="0" fontId="15" fillId="0" borderId="0" xfId="0" applyFont="1" applyAlignment="1">
      <alignment horizontal="justify" vertical="top" wrapText="1"/>
    </xf>
    <xf numFmtId="4" fontId="15" fillId="0" borderId="0" xfId="0" applyNumberFormat="1" applyFont="1" applyAlignment="1" applyProtection="1">
      <alignment horizontal="left" vertical="top"/>
      <protection locked="0"/>
    </xf>
    <xf numFmtId="0" fontId="15" fillId="0" borderId="0" xfId="0" applyFont="1" applyAlignment="1">
      <alignment horizontal="justify" vertical="top"/>
    </xf>
    <xf numFmtId="4" fontId="15" fillId="0" borderId="0" xfId="0" applyNumberFormat="1" applyFont="1" applyAlignment="1">
      <alignment horizontal="left" vertical="top"/>
    </xf>
    <xf numFmtId="0" fontId="25" fillId="0" borderId="0" xfId="0" applyFont="1" applyAlignment="1">
      <alignment horizontal="justify" vertical="top"/>
    </xf>
    <xf numFmtId="49" fontId="15" fillId="0" borderId="0" xfId="0" applyNumberFormat="1" applyFont="1" applyAlignment="1">
      <alignment horizontal="left" vertical="top"/>
    </xf>
    <xf numFmtId="0" fontId="15" fillId="0" borderId="0" xfId="0" applyFont="1" applyAlignment="1">
      <alignment horizontal="center"/>
    </xf>
    <xf numFmtId="4" fontId="15" fillId="0" borderId="0" xfId="0" applyNumberFormat="1" applyFont="1" applyAlignment="1" applyProtection="1">
      <alignment horizontal="left"/>
      <protection locked="0"/>
    </xf>
    <xf numFmtId="49" fontId="15" fillId="0" borderId="0" xfId="0" applyNumberFormat="1" applyFont="1"/>
    <xf numFmtId="49" fontId="26" fillId="0" borderId="0" xfId="2" applyFont="1" applyAlignment="1">
      <alignment vertical="top" wrapText="1"/>
      <protection locked="0"/>
    </xf>
    <xf numFmtId="4" fontId="15" fillId="0" borderId="0" xfId="0" applyNumberFormat="1" applyFont="1" applyAlignment="1">
      <alignment horizontal="left" wrapText="1"/>
    </xf>
    <xf numFmtId="0" fontId="15" fillId="0" borderId="0" xfId="0" applyFont="1" applyAlignment="1">
      <alignment horizontal="left" vertical="top"/>
    </xf>
    <xf numFmtId="4" fontId="15" fillId="0" borderId="0" xfId="0" applyNumberFormat="1" applyFont="1" applyAlignment="1">
      <alignment horizontal="right" vertical="top"/>
    </xf>
    <xf numFmtId="4" fontId="17" fillId="0" borderId="7" xfId="0" applyNumberFormat="1" applyFont="1" applyBorder="1" applyAlignment="1" applyProtection="1">
      <alignment horizontal="right"/>
      <protection locked="0"/>
    </xf>
    <xf numFmtId="49" fontId="15" fillId="0" borderId="0" xfId="0" applyNumberFormat="1" applyFont="1" applyAlignment="1">
      <alignment horizontal="right"/>
    </xf>
    <xf numFmtId="0" fontId="14" fillId="0" borderId="0" xfId="0" applyFont="1" applyAlignment="1">
      <alignment horizontal="justify" vertical="top" wrapText="1"/>
    </xf>
    <xf numFmtId="2" fontId="27" fillId="0" borderId="0" xfId="0" applyNumberFormat="1" applyFont="1" applyAlignment="1">
      <alignment horizontal="right" vertical="top"/>
    </xf>
    <xf numFmtId="0" fontId="27" fillId="0" borderId="0" xfId="0" applyFont="1" applyAlignment="1">
      <alignment horizontal="left" vertical="top"/>
    </xf>
    <xf numFmtId="0" fontId="17" fillId="0" borderId="0" xfId="0" applyFont="1" applyAlignment="1">
      <alignment horizontal="right"/>
    </xf>
    <xf numFmtId="49" fontId="15" fillId="0" borderId="1" xfId="0" applyNumberFormat="1" applyFont="1" applyBorder="1" applyAlignment="1">
      <alignment horizontal="left" vertical="top"/>
    </xf>
    <xf numFmtId="0" fontId="15" fillId="0" borderId="0" xfId="0" quotePrefix="1" applyFont="1" applyAlignment="1">
      <alignment horizontal="justify" vertical="top" wrapText="1"/>
    </xf>
    <xf numFmtId="0" fontId="14" fillId="0" borderId="0" xfId="6" applyAlignment="1">
      <alignment horizontal="left"/>
    </xf>
    <xf numFmtId="0" fontId="15" fillId="0" borderId="0" xfId="6" applyFont="1" applyAlignment="1">
      <alignment horizontal="center" vertical="top"/>
    </xf>
    <xf numFmtId="0" fontId="15" fillId="0" borderId="0" xfId="6" applyFont="1" applyAlignment="1">
      <alignment horizontal="left"/>
    </xf>
    <xf numFmtId="0" fontId="15" fillId="0" borderId="0" xfId="7" applyFont="1"/>
    <xf numFmtId="0" fontId="26" fillId="0" borderId="0" xfId="4" applyFont="1" applyAlignment="1">
      <alignment horizontal="left" vertical="top" wrapText="1"/>
      <protection locked="0"/>
    </xf>
    <xf numFmtId="0" fontId="28" fillId="0" borderId="0" xfId="3" applyFont="1" applyAlignment="1">
      <alignment horizontal="left" vertical="top" wrapText="1"/>
    </xf>
    <xf numFmtId="0" fontId="28" fillId="0" borderId="0" xfId="6" applyFont="1" applyAlignment="1">
      <alignment horizontal="left" vertical="top" wrapText="1"/>
    </xf>
    <xf numFmtId="0" fontId="28" fillId="0" borderId="0" xfId="6" applyFont="1" applyAlignment="1">
      <alignment horizontal="left"/>
    </xf>
    <xf numFmtId="0" fontId="28" fillId="0" borderId="0" xfId="3" applyFont="1" applyAlignment="1" applyProtection="1">
      <alignment horizontal="left" vertical="top" wrapText="1"/>
      <protection locked="0"/>
    </xf>
    <xf numFmtId="0" fontId="28" fillId="0" borderId="0" xfId="4" applyFont="1" applyAlignment="1">
      <alignment horizontal="left" vertical="top"/>
      <protection locked="0"/>
    </xf>
    <xf numFmtId="0" fontId="14" fillId="0" borderId="0" xfId="6" applyAlignment="1" applyProtection="1">
      <alignment horizontal="left"/>
      <protection locked="0"/>
    </xf>
    <xf numFmtId="0" fontId="28" fillId="0" borderId="0" xfId="3" applyFont="1" applyAlignment="1" applyProtection="1">
      <alignment horizontal="left" vertical="top"/>
      <protection locked="0"/>
    </xf>
    <xf numFmtId="0" fontId="31" fillId="0" borderId="0" xfId="5" applyFont="1" applyFill="1" applyAlignment="1" applyProtection="1">
      <alignment horizontal="left" vertical="top"/>
      <protection locked="0"/>
    </xf>
    <xf numFmtId="0" fontId="28" fillId="0" borderId="0" xfId="6" applyFont="1" applyAlignment="1" applyProtection="1">
      <alignment horizontal="left" vertical="top"/>
      <protection locked="0"/>
    </xf>
    <xf numFmtId="0" fontId="14" fillId="0" borderId="0" xfId="6" applyAlignment="1">
      <alignment horizontal="justify" vertical="top" wrapText="1"/>
    </xf>
    <xf numFmtId="0" fontId="15" fillId="0" borderId="0" xfId="6" applyFont="1" applyAlignment="1">
      <alignment horizontal="justify" vertical="top" wrapText="1"/>
    </xf>
    <xf numFmtId="49" fontId="15" fillId="0" borderId="0" xfId="0" applyNumberFormat="1" applyFont="1" applyAlignment="1">
      <alignment horizontal="justify" vertical="top" wrapText="1"/>
    </xf>
    <xf numFmtId="0" fontId="15" fillId="0" borderId="0" xfId="7" applyFont="1" applyAlignment="1">
      <alignment horizontal="justify" vertical="top" wrapText="1"/>
    </xf>
    <xf numFmtId="0" fontId="28" fillId="0" borderId="0" xfId="1" applyFont="1" applyAlignment="1">
      <alignment vertical="top"/>
    </xf>
    <xf numFmtId="0" fontId="28" fillId="0" borderId="0" xfId="6" applyFont="1"/>
    <xf numFmtId="0" fontId="28" fillId="0" borderId="0" xfId="1" applyFont="1" applyAlignment="1">
      <alignment horizontal="left" vertical="top"/>
    </xf>
    <xf numFmtId="49" fontId="15" fillId="0" borderId="0" xfId="6" quotePrefix="1" applyNumberFormat="1" applyFont="1" applyAlignment="1">
      <alignment horizontal="justify" vertical="top" wrapText="1"/>
    </xf>
    <xf numFmtId="49" fontId="32" fillId="0" borderId="0" xfId="6" quotePrefix="1" applyNumberFormat="1" applyFont="1" applyAlignment="1">
      <alignment horizontal="justify" vertical="top" wrapText="1"/>
    </xf>
    <xf numFmtId="49" fontId="28" fillId="0" borderId="0" xfId="2" applyFont="1" applyAlignment="1">
      <alignment horizontal="left" vertical="top"/>
      <protection locked="0"/>
    </xf>
    <xf numFmtId="0" fontId="17" fillId="0" borderId="0" xfId="6" applyFont="1" applyAlignment="1">
      <alignment horizontal="left"/>
    </xf>
    <xf numFmtId="0" fontId="15" fillId="0" borderId="0" xfId="6" applyFont="1" applyAlignment="1">
      <alignment horizontal="right"/>
    </xf>
    <xf numFmtId="4" fontId="15" fillId="0" borderId="0" xfId="6" applyNumberFormat="1" applyFont="1" applyAlignment="1">
      <alignment horizontal="right"/>
    </xf>
    <xf numFmtId="1" fontId="26" fillId="0" borderId="0" xfId="11" applyFont="1" applyAlignment="1">
      <alignment horizontal="left" vertical="top"/>
    </xf>
    <xf numFmtId="0" fontId="28" fillId="0" borderId="0" xfId="6" applyFont="1" applyAlignment="1">
      <alignment horizontal="left" vertical="top"/>
    </xf>
    <xf numFmtId="4" fontId="14" fillId="0" borderId="0" xfId="8" applyNumberFormat="1" applyAlignment="1">
      <alignment horizontal="justify" vertical="top"/>
    </xf>
    <xf numFmtId="49" fontId="26" fillId="0" borderId="0" xfId="2" applyFont="1" applyAlignment="1">
      <alignment horizontal="left" vertical="top"/>
      <protection locked="0"/>
    </xf>
    <xf numFmtId="0" fontId="28" fillId="0" borderId="0" xfId="4" applyFont="1" applyAlignment="1">
      <alignment horizontal="left" vertical="top" wrapText="1"/>
      <protection locked="0"/>
    </xf>
    <xf numFmtId="0" fontId="17" fillId="0" borderId="0" xfId="6" applyFont="1"/>
    <xf numFmtId="0" fontId="33" fillId="0" borderId="0" xfId="28" applyFont="1" applyAlignment="1">
      <alignment horizontal="left"/>
    </xf>
    <xf numFmtId="0" fontId="33" fillId="0" borderId="0" xfId="28" applyFont="1" applyAlignment="1">
      <alignment wrapText="1"/>
    </xf>
    <xf numFmtId="0" fontId="7" fillId="0" borderId="0" xfId="28" applyFont="1" applyAlignment="1">
      <alignment horizontal="left"/>
    </xf>
    <xf numFmtId="0" fontId="7" fillId="0" borderId="0" xfId="28" applyFont="1"/>
    <xf numFmtId="0" fontId="15" fillId="0" borderId="0" xfId="6" applyFont="1"/>
    <xf numFmtId="0" fontId="28" fillId="0" borderId="0" xfId="7" applyFont="1"/>
    <xf numFmtId="0" fontId="14" fillId="0" borderId="0" xfId="6" applyAlignment="1">
      <alignment vertical="top" wrapText="1"/>
    </xf>
    <xf numFmtId="0" fontId="17" fillId="0" borderId="0" xfId="0" applyFont="1" applyAlignment="1">
      <alignment horizontal="justify" vertical="top" wrapText="1"/>
    </xf>
    <xf numFmtId="0" fontId="15" fillId="0" borderId="0" xfId="20" applyFont="1" applyAlignment="1">
      <alignment horizontal="justify" vertical="top" wrapText="1"/>
    </xf>
    <xf numFmtId="0" fontId="26" fillId="0" borderId="0" xfId="4" applyFont="1" applyAlignment="1">
      <alignment horizontal="left" vertical="top"/>
      <protection locked="0"/>
    </xf>
    <xf numFmtId="0" fontId="14" fillId="0" borderId="0" xfId="20" applyFont="1" applyAlignment="1">
      <alignment horizontal="left"/>
    </xf>
    <xf numFmtId="0" fontId="31" fillId="0" borderId="0" xfId="5" applyFont="1" applyAlignment="1">
      <alignment horizontal="left" vertical="top"/>
    </xf>
    <xf numFmtId="4" fontId="15" fillId="0" borderId="0" xfId="0" applyNumberFormat="1" applyFont="1"/>
    <xf numFmtId="0" fontId="25" fillId="0" borderId="0" xfId="6" applyFont="1" applyAlignment="1">
      <alignment horizontal="justify" vertical="top" wrapText="1"/>
    </xf>
    <xf numFmtId="4" fontId="15" fillId="0" borderId="0" xfId="8" applyNumberFormat="1" applyFont="1" applyAlignment="1">
      <alignment horizontal="left" wrapText="1"/>
    </xf>
    <xf numFmtId="4" fontId="15" fillId="0" borderId="0" xfId="8" applyNumberFormat="1" applyFont="1" applyAlignment="1">
      <alignment horizontal="left"/>
    </xf>
    <xf numFmtId="4" fontId="15" fillId="0" borderId="0" xfId="8" applyNumberFormat="1" applyFont="1" applyAlignment="1">
      <alignment horizontal="left" vertical="top"/>
    </xf>
    <xf numFmtId="0" fontId="15" fillId="0" borderId="0" xfId="8" applyFont="1" applyAlignment="1">
      <alignment horizontal="left" vertical="top" wrapText="1"/>
    </xf>
    <xf numFmtId="0" fontId="15" fillId="0" borderId="0" xfId="8" applyFont="1" applyAlignment="1">
      <alignment horizontal="left" wrapText="1"/>
    </xf>
    <xf numFmtId="0" fontId="15" fillId="0" borderId="0" xfId="8" applyFont="1" applyAlignment="1">
      <alignment horizontal="left" vertical="top"/>
    </xf>
    <xf numFmtId="0" fontId="15" fillId="0" borderId="0" xfId="8" applyFont="1" applyAlignment="1">
      <alignment horizontal="left"/>
    </xf>
    <xf numFmtId="0" fontId="15" fillId="0" borderId="0" xfId="8" applyFont="1" applyAlignment="1">
      <alignment horizontal="justify" vertical="top" wrapText="1"/>
    </xf>
    <xf numFmtId="49" fontId="15" fillId="0" borderId="1" xfId="0" applyNumberFormat="1" applyFont="1" applyBorder="1" applyAlignment="1">
      <alignment horizontal="right" vertical="top"/>
    </xf>
    <xf numFmtId="0" fontId="28" fillId="0" borderId="0" xfId="4" applyFont="1" applyAlignment="1">
      <alignment vertical="top"/>
      <protection locked="0"/>
    </xf>
    <xf numFmtId="49" fontId="26" fillId="0" borderId="0" xfId="2" applyFont="1" applyAlignment="1">
      <alignment horizontal="right" vertical="top"/>
      <protection locked="0"/>
    </xf>
    <xf numFmtId="0" fontId="15" fillId="0" borderId="0" xfId="7" applyFont="1" applyAlignment="1">
      <alignment horizontal="left"/>
    </xf>
    <xf numFmtId="166" fontId="14" fillId="0" borderId="0" xfId="6" applyNumberFormat="1" applyAlignment="1">
      <alignment horizontal="left" vertical="top"/>
    </xf>
    <xf numFmtId="0" fontId="15" fillId="0" borderId="0" xfId="6" applyFont="1" applyAlignment="1">
      <alignment horizontal="left" vertical="top"/>
    </xf>
    <xf numFmtId="4" fontId="15" fillId="0" borderId="0" xfId="6" applyNumberFormat="1" applyFont="1" applyAlignment="1">
      <alignment horizontal="left"/>
    </xf>
    <xf numFmtId="0" fontId="14" fillId="0" borderId="0" xfId="6"/>
    <xf numFmtId="49" fontId="17" fillId="0" borderId="0" xfId="0" applyNumberFormat="1" applyFont="1"/>
    <xf numFmtId="0" fontId="14" fillId="0" borderId="0" xfId="0" quotePrefix="1" applyFont="1" applyAlignment="1" applyProtection="1">
      <alignment horizontal="left" vertical="top"/>
      <protection hidden="1"/>
    </xf>
    <xf numFmtId="0" fontId="15" fillId="0" borderId="1" xfId="0" applyFont="1" applyBorder="1" applyAlignment="1">
      <alignment horizontal="center"/>
    </xf>
    <xf numFmtId="9" fontId="0" fillId="0" borderId="0" xfId="0" applyNumberFormat="1"/>
    <xf numFmtId="0" fontId="35" fillId="0" borderId="0" xfId="6" applyFont="1" applyAlignment="1">
      <alignment horizontal="justify" vertical="top" wrapText="1"/>
    </xf>
    <xf numFmtId="49" fontId="15" fillId="0" borderId="0" xfId="6" applyNumberFormat="1" applyFont="1" applyAlignment="1">
      <alignment horizontal="justify" vertical="top" wrapText="1"/>
    </xf>
    <xf numFmtId="0" fontId="15" fillId="0" borderId="0" xfId="14" applyFont="1"/>
    <xf numFmtId="0" fontId="17" fillId="0" borderId="0" xfId="14" applyFont="1" applyAlignment="1">
      <alignment horizontal="left"/>
    </xf>
    <xf numFmtId="0" fontId="15" fillId="0" borderId="0" xfId="14" applyFont="1" applyAlignment="1">
      <alignment horizontal="center"/>
    </xf>
    <xf numFmtId="0" fontId="15" fillId="0" borderId="0" xfId="14" applyFont="1" applyAlignment="1">
      <alignment horizontal="left"/>
    </xf>
    <xf numFmtId="4" fontId="15" fillId="0" borderId="0" xfId="14" applyNumberFormat="1" applyFont="1" applyAlignment="1">
      <alignment horizontal="left"/>
    </xf>
    <xf numFmtId="0" fontId="17" fillId="0" borderId="0" xfId="14" applyFont="1" applyAlignment="1">
      <alignment horizontal="right"/>
    </xf>
    <xf numFmtId="49" fontId="17" fillId="0" borderId="0" xfId="14" applyNumberFormat="1" applyFont="1" applyAlignment="1">
      <alignment horizontal="left"/>
    </xf>
    <xf numFmtId="0" fontId="17" fillId="0" borderId="0" xfId="14" applyFont="1"/>
    <xf numFmtId="49" fontId="14" fillId="0" borderId="0" xfId="6" quotePrefix="1" applyNumberFormat="1" applyAlignment="1">
      <alignment horizontal="left" vertical="top"/>
    </xf>
    <xf numFmtId="4" fontId="14" fillId="0" borderId="0" xfId="6" applyNumberFormat="1" applyAlignment="1">
      <alignment horizontal="left"/>
    </xf>
    <xf numFmtId="4" fontId="14" fillId="0" borderId="0" xfId="6" applyNumberFormat="1"/>
    <xf numFmtId="49" fontId="14" fillId="0" borderId="0" xfId="6" applyNumberFormat="1" applyAlignment="1">
      <alignment horizontal="left" vertical="top"/>
    </xf>
    <xf numFmtId="0" fontId="15" fillId="0" borderId="0" xfId="6" applyFont="1" applyAlignment="1">
      <alignment horizontal="center" wrapText="1"/>
    </xf>
    <xf numFmtId="4" fontId="15" fillId="0" borderId="0" xfId="6" applyNumberFormat="1" applyFont="1"/>
    <xf numFmtId="49" fontId="15" fillId="0" borderId="0" xfId="6" quotePrefix="1" applyNumberFormat="1" applyFont="1"/>
    <xf numFmtId="2" fontId="27" fillId="0" borderId="0" xfId="14" applyNumberFormat="1" applyFont="1" applyAlignment="1">
      <alignment horizontal="right" vertical="top"/>
    </xf>
    <xf numFmtId="0" fontId="27" fillId="0" borderId="0" xfId="14" applyFont="1" applyAlignment="1">
      <alignment horizontal="left" vertical="top"/>
    </xf>
    <xf numFmtId="0" fontId="15" fillId="0" borderId="0" xfId="14" applyFont="1" applyAlignment="1">
      <alignment horizontal="justify" vertical="top" wrapText="1"/>
    </xf>
    <xf numFmtId="4" fontId="15" fillId="0" borderId="0" xfId="14" applyNumberFormat="1" applyFont="1" applyAlignment="1" applyProtection="1">
      <alignment horizontal="left"/>
      <protection locked="0"/>
    </xf>
    <xf numFmtId="0" fontId="15" fillId="0" borderId="0" xfId="14" applyFont="1" applyAlignment="1">
      <alignment horizontal="justify" vertical="top"/>
    </xf>
    <xf numFmtId="0" fontId="15" fillId="0" borderId="0" xfId="14" quotePrefix="1" applyFont="1" applyAlignment="1">
      <alignment horizontal="justify" vertical="top" wrapText="1"/>
    </xf>
    <xf numFmtId="4" fontId="15" fillId="0" borderId="0" xfId="14" applyNumberFormat="1" applyFont="1" applyAlignment="1">
      <alignment horizontal="right"/>
    </xf>
    <xf numFmtId="49" fontId="15" fillId="0" borderId="1" xfId="14" applyNumberFormat="1" applyFont="1" applyBorder="1" applyAlignment="1">
      <alignment horizontal="left" vertical="top"/>
    </xf>
    <xf numFmtId="49" fontId="15" fillId="0" borderId="0" xfId="14" applyNumberFormat="1" applyFont="1" applyAlignment="1">
      <alignment horizontal="left" vertical="top"/>
    </xf>
    <xf numFmtId="49" fontId="17" fillId="0" borderId="7" xfId="14" applyNumberFormat="1" applyFont="1" applyBorder="1" applyAlignment="1">
      <alignment horizontal="left" vertical="top"/>
    </xf>
    <xf numFmtId="0" fontId="17" fillId="0" borderId="7" xfId="14" applyFont="1" applyBorder="1" applyAlignment="1">
      <alignment horizontal="left" vertical="top" wrapText="1"/>
    </xf>
    <xf numFmtId="0" fontId="17" fillId="0" borderId="7" xfId="14" applyFont="1" applyBorder="1" applyAlignment="1">
      <alignment horizontal="center"/>
    </xf>
    <xf numFmtId="4" fontId="17" fillId="0" borderId="7" xfId="14" applyNumberFormat="1" applyFont="1" applyBorder="1" applyAlignment="1" applyProtection="1">
      <alignment horizontal="left"/>
      <protection locked="0"/>
    </xf>
    <xf numFmtId="4" fontId="17" fillId="0" borderId="7" xfId="14" applyNumberFormat="1" applyFont="1" applyBorder="1" applyAlignment="1" applyProtection="1">
      <alignment horizontal="right"/>
      <protection locked="0"/>
    </xf>
    <xf numFmtId="49" fontId="15" fillId="0" borderId="0" xfId="14" applyNumberFormat="1" applyFont="1"/>
    <xf numFmtId="0" fontId="15" fillId="0" borderId="0" xfId="6" quotePrefix="1" applyFont="1" applyAlignment="1">
      <alignment horizontal="justify" vertical="top" wrapText="1"/>
    </xf>
    <xf numFmtId="49" fontId="32" fillId="0" borderId="0" xfId="6" quotePrefix="1" applyNumberFormat="1" applyFont="1" applyAlignment="1">
      <alignment horizontal="left" vertical="top" wrapText="1"/>
    </xf>
    <xf numFmtId="0" fontId="17" fillId="0" borderId="0" xfId="0" applyFont="1" applyAlignment="1">
      <alignment vertical="top"/>
    </xf>
    <xf numFmtId="0" fontId="14" fillId="0" borderId="0" xfId="0" applyFont="1" applyAlignment="1">
      <alignment horizontal="left"/>
    </xf>
    <xf numFmtId="4" fontId="28" fillId="0" borderId="0" xfId="4" applyNumberFormat="1" applyFont="1" applyAlignment="1">
      <alignment horizontal="left" vertical="top"/>
      <protection locked="0"/>
    </xf>
    <xf numFmtId="0" fontId="14" fillId="0" borderId="0" xfId="0" applyFont="1" applyAlignment="1">
      <alignment horizontal="left" vertical="top"/>
    </xf>
    <xf numFmtId="4" fontId="26" fillId="0" borderId="0" xfId="2" applyNumberFormat="1" applyFont="1" applyAlignment="1">
      <alignment horizontal="left" vertical="top"/>
      <protection locked="0"/>
    </xf>
    <xf numFmtId="0" fontId="32" fillId="0" borderId="0" xfId="20" quotePrefix="1" applyFont="1" applyAlignment="1">
      <alignment horizontal="justify" vertical="top" wrapText="1"/>
    </xf>
    <xf numFmtId="4" fontId="6" fillId="0" borderId="5" xfId="0" applyNumberFormat="1" applyFont="1" applyBorder="1" applyAlignment="1">
      <alignment horizontal="right"/>
    </xf>
    <xf numFmtId="4" fontId="6" fillId="0" borderId="8" xfId="0" applyNumberFormat="1" applyFont="1" applyBorder="1" applyAlignment="1">
      <alignment horizontal="right"/>
    </xf>
    <xf numFmtId="49" fontId="15" fillId="0" borderId="0" xfId="0" applyNumberFormat="1" applyFont="1" applyAlignment="1">
      <alignment horizontal="left" wrapText="1"/>
    </xf>
    <xf numFmtId="49" fontId="15" fillId="0" borderId="0" xfId="0" applyNumberFormat="1" applyFont="1" applyAlignment="1">
      <alignment horizontal="left" vertical="top" wrapText="1"/>
    </xf>
    <xf numFmtId="0" fontId="28" fillId="0" borderId="0" xfId="4" applyFont="1" applyAlignment="1">
      <alignment horizontal="left" vertical="top" wrapText="1"/>
      <protection locked="0"/>
    </xf>
    <xf numFmtId="0" fontId="27" fillId="0" borderId="0" xfId="6" applyFont="1" applyAlignment="1">
      <alignment horizontal="left" wrapText="1"/>
    </xf>
    <xf numFmtId="4" fontId="15" fillId="0" borderId="0" xfId="8" applyNumberFormat="1" applyFont="1" applyAlignment="1">
      <alignment horizontal="left" wrapText="1"/>
    </xf>
    <xf numFmtId="0" fontId="15" fillId="0" borderId="0" xfId="8" applyFont="1" applyAlignment="1">
      <alignment horizontal="left"/>
    </xf>
    <xf numFmtId="0" fontId="15" fillId="0" borderId="0" xfId="8" applyFont="1" applyAlignment="1">
      <alignment horizontal="left" vertical="top"/>
    </xf>
    <xf numFmtId="0" fontId="15" fillId="0" borderId="0" xfId="6" applyFont="1" applyAlignment="1">
      <alignment horizontal="left" wrapText="1"/>
    </xf>
    <xf numFmtId="49" fontId="15" fillId="0" borderId="0" xfId="6" quotePrefix="1" applyNumberFormat="1" applyFont="1" applyAlignment="1">
      <alignment horizontal="left" vertical="center" wrapText="1"/>
    </xf>
    <xf numFmtId="49" fontId="15" fillId="0" borderId="0" xfId="6" quotePrefix="1" applyNumberFormat="1" applyFont="1" applyAlignment="1">
      <alignment horizontal="left" vertical="center"/>
    </xf>
    <xf numFmtId="0" fontId="28" fillId="0" borderId="0" xfId="1" applyFont="1">
      <alignment horizontal="left" vertical="top" wrapText="1"/>
    </xf>
    <xf numFmtId="11" fontId="28" fillId="0" borderId="0" xfId="2" applyNumberFormat="1" applyFont="1">
      <alignment horizontal="left" vertical="top" wrapText="1"/>
      <protection locked="0"/>
    </xf>
    <xf numFmtId="0" fontId="17" fillId="0" borderId="0" xfId="6" applyFont="1" applyAlignment="1">
      <alignment horizontal="left" wrapText="1"/>
    </xf>
    <xf numFmtId="49" fontId="26" fillId="0" borderId="0" xfId="2" applyFont="1" applyAlignment="1">
      <alignment horizontal="left" vertical="top"/>
      <protection locked="0"/>
    </xf>
    <xf numFmtId="49" fontId="28" fillId="0" borderId="0" xfId="2" applyFont="1">
      <alignment horizontal="left" vertical="top" wrapText="1"/>
      <protection locked="0"/>
    </xf>
    <xf numFmtId="0" fontId="28" fillId="0" borderId="0" xfId="4" quotePrefix="1" applyFont="1" applyAlignment="1">
      <alignment vertical="top" wrapText="1"/>
      <protection locked="0"/>
    </xf>
    <xf numFmtId="0" fontId="28" fillId="0" borderId="0" xfId="4" applyFont="1" applyAlignment="1">
      <alignment vertical="top" wrapText="1"/>
      <protection locked="0"/>
    </xf>
    <xf numFmtId="0" fontId="7" fillId="0" borderId="0" xfId="28" applyFont="1" applyAlignment="1">
      <alignment horizontal="left" wrapText="1"/>
    </xf>
    <xf numFmtId="0" fontId="33" fillId="0" borderId="0" xfId="28" applyFont="1" applyAlignment="1">
      <alignment horizontal="left" wrapText="1"/>
    </xf>
    <xf numFmtId="0" fontId="28" fillId="0" borderId="0" xfId="1" applyFont="1" applyAlignment="1">
      <alignment vertical="top" wrapText="1"/>
    </xf>
    <xf numFmtId="0" fontId="38" fillId="3" borderId="0" xfId="20" applyFont="1" applyFill="1" applyAlignment="1">
      <alignment horizontal="left" vertical="top"/>
    </xf>
    <xf numFmtId="0" fontId="38" fillId="3" borderId="0" xfId="20" applyFont="1" applyFill="1" applyAlignment="1">
      <alignment horizontal="center" vertical="top"/>
    </xf>
    <xf numFmtId="0" fontId="38" fillId="3" borderId="0" xfId="20" applyFont="1" applyFill="1" applyAlignment="1">
      <alignment vertical="top"/>
    </xf>
    <xf numFmtId="0" fontId="38" fillId="3" borderId="0" xfId="20" applyFont="1" applyFill="1" applyAlignment="1">
      <alignment horizontal="center" vertical="top"/>
    </xf>
    <xf numFmtId="0" fontId="39" fillId="3" borderId="9" xfId="20" applyFont="1" applyFill="1" applyBorder="1" applyAlignment="1">
      <alignment horizontal="left" vertical="top"/>
    </xf>
    <xf numFmtId="0" fontId="40" fillId="3" borderId="9" xfId="20" applyFont="1" applyFill="1" applyBorder="1" applyAlignment="1">
      <alignment horizontal="justify" vertical="top" wrapText="1"/>
    </xf>
    <xf numFmtId="0" fontId="41" fillId="3" borderId="10" xfId="20" applyFont="1" applyFill="1" applyBorder="1" applyAlignment="1">
      <alignment horizontal="right" vertical="top"/>
    </xf>
    <xf numFmtId="1" fontId="41" fillId="3" borderId="10" xfId="20" applyNumberFormat="1" applyFont="1" applyFill="1" applyBorder="1" applyAlignment="1">
      <alignment horizontal="right" vertical="top"/>
    </xf>
    <xf numFmtId="171" fontId="41" fillId="3" borderId="11" xfId="20" applyNumberFormat="1" applyFont="1" applyFill="1" applyBorder="1" applyAlignment="1">
      <alignment horizontal="right"/>
    </xf>
    <xf numFmtId="172" fontId="39" fillId="3" borderId="9" xfId="20" applyNumberFormat="1" applyFont="1" applyFill="1" applyBorder="1"/>
    <xf numFmtId="171" fontId="39" fillId="3" borderId="0" xfId="20" applyNumberFormat="1" applyFont="1" applyFill="1" applyAlignment="1">
      <alignment vertical="top"/>
    </xf>
    <xf numFmtId="0" fontId="39" fillId="3" borderId="0" xfId="20" applyFont="1" applyFill="1" applyAlignment="1">
      <alignment vertical="top"/>
    </xf>
    <xf numFmtId="0" fontId="38" fillId="3" borderId="12" xfId="20" applyFont="1" applyFill="1" applyBorder="1" applyAlignment="1">
      <alignment horizontal="left" vertical="top"/>
    </xf>
    <xf numFmtId="0" fontId="38" fillId="3" borderId="12" xfId="20" applyFont="1" applyFill="1" applyBorder="1" applyAlignment="1">
      <alignment horizontal="justify" vertical="top" wrapText="1"/>
    </xf>
    <xf numFmtId="0" fontId="42" fillId="3" borderId="12" xfId="20" applyFont="1" applyFill="1" applyBorder="1" applyAlignment="1">
      <alignment horizontal="right"/>
    </xf>
    <xf numFmtId="1" fontId="42" fillId="3" borderId="12" xfId="20" applyNumberFormat="1" applyFont="1" applyFill="1" applyBorder="1" applyAlignment="1">
      <alignment horizontal="right"/>
    </xf>
    <xf numFmtId="171" fontId="42" fillId="3" borderId="12" xfId="20" applyNumberFormat="1" applyFont="1" applyFill="1" applyBorder="1" applyAlignment="1">
      <alignment horizontal="right"/>
    </xf>
    <xf numFmtId="172" fontId="42" fillId="3" borderId="12" xfId="20" applyNumberFormat="1" applyFont="1" applyFill="1" applyBorder="1"/>
    <xf numFmtId="0" fontId="42" fillId="3" borderId="0" xfId="20" applyFont="1" applyFill="1" applyAlignment="1">
      <alignment vertical="top"/>
    </xf>
    <xf numFmtId="0" fontId="39" fillId="3" borderId="13" xfId="20" applyFont="1" applyFill="1" applyBorder="1" applyAlignment="1">
      <alignment horizontal="left" vertical="top"/>
    </xf>
    <xf numFmtId="0" fontId="39" fillId="3" borderId="13" xfId="20" applyFont="1" applyFill="1" applyBorder="1" applyAlignment="1">
      <alignment horizontal="justify" vertical="top" wrapText="1"/>
    </xf>
    <xf numFmtId="0" fontId="39" fillId="3" borderId="13" xfId="20" applyFont="1" applyFill="1" applyBorder="1" applyAlignment="1">
      <alignment horizontal="right"/>
    </xf>
    <xf numFmtId="1" fontId="39" fillId="3" borderId="13" xfId="20" applyNumberFormat="1" applyFont="1" applyFill="1" applyBorder="1" applyAlignment="1">
      <alignment horizontal="right"/>
    </xf>
    <xf numFmtId="171" fontId="39" fillId="3" borderId="13" xfId="6" applyNumberFormat="1" applyFont="1" applyFill="1" applyBorder="1" applyAlignment="1">
      <alignment horizontal="right"/>
    </xf>
    <xf numFmtId="172" fontId="39" fillId="3" borderId="13" xfId="20" applyNumberFormat="1" applyFont="1" applyFill="1" applyBorder="1"/>
    <xf numFmtId="171" fontId="39" fillId="3" borderId="13" xfId="20" applyNumberFormat="1" applyFont="1" applyFill="1" applyBorder="1" applyAlignment="1">
      <alignment vertical="top"/>
    </xf>
    <xf numFmtId="173" fontId="41" fillId="3" borderId="13" xfId="20" applyNumberFormat="1" applyFont="1" applyFill="1" applyBorder="1" applyAlignment="1">
      <alignment horizontal="justify" wrapText="1"/>
    </xf>
    <xf numFmtId="1" fontId="39" fillId="3" borderId="13" xfId="20" applyNumberFormat="1" applyFont="1" applyFill="1" applyBorder="1" applyAlignment="1">
      <alignment horizontal="right" wrapText="1"/>
    </xf>
    <xf numFmtId="171" fontId="39" fillId="3" borderId="13" xfId="20" applyNumberFormat="1" applyFont="1" applyFill="1" applyBorder="1" applyAlignment="1">
      <alignment horizontal="right" wrapText="1"/>
    </xf>
    <xf numFmtId="0" fontId="39" fillId="3" borderId="13" xfId="20" applyFont="1" applyFill="1" applyBorder="1" applyAlignment="1">
      <alignment vertical="top" wrapText="1"/>
    </xf>
    <xf numFmtId="171" fontId="39" fillId="3" borderId="14" xfId="20" applyNumberFormat="1" applyFont="1" applyFill="1" applyBorder="1" applyAlignment="1">
      <alignment horizontal="right" wrapText="1"/>
    </xf>
    <xf numFmtId="171" fontId="39" fillId="3" borderId="13" xfId="20" applyNumberFormat="1" applyFont="1" applyFill="1" applyBorder="1"/>
    <xf numFmtId="0" fontId="39" fillId="3" borderId="10" xfId="20" applyFont="1" applyFill="1" applyBorder="1" applyAlignment="1">
      <alignment horizontal="left" vertical="top" wrapText="1"/>
    </xf>
    <xf numFmtId="0" fontId="39" fillId="3" borderId="10" xfId="20" applyFont="1" applyFill="1" applyBorder="1" applyAlignment="1">
      <alignment horizontal="right"/>
    </xf>
    <xf numFmtId="171" fontId="39" fillId="3" borderId="14" xfId="20" applyNumberFormat="1" applyFont="1" applyFill="1" applyBorder="1" applyAlignment="1">
      <alignment horizontal="right" vertical="top"/>
    </xf>
    <xf numFmtId="172" fontId="39" fillId="3" borderId="13" xfId="20" applyNumberFormat="1" applyFont="1" applyFill="1" applyBorder="1" applyAlignment="1">
      <alignment horizontal="right"/>
    </xf>
    <xf numFmtId="171" fontId="39" fillId="3" borderId="13" xfId="20" applyNumberFormat="1" applyFont="1" applyFill="1" applyBorder="1" applyAlignment="1">
      <alignment horizontal="right"/>
    </xf>
    <xf numFmtId="0" fontId="39" fillId="3" borderId="15" xfId="20" applyFont="1" applyFill="1" applyBorder="1" applyAlignment="1">
      <alignment horizontal="left" vertical="top" wrapText="1"/>
    </xf>
    <xf numFmtId="0" fontId="39" fillId="3" borderId="9" xfId="20" applyFont="1" applyFill="1" applyBorder="1" applyAlignment="1">
      <alignment horizontal="right"/>
    </xf>
    <xf numFmtId="1" fontId="39" fillId="3" borderId="9" xfId="20" applyNumberFormat="1" applyFont="1" applyFill="1" applyBorder="1" applyAlignment="1">
      <alignment horizontal="right"/>
    </xf>
    <xf numFmtId="0" fontId="41" fillId="3" borderId="12" xfId="20" applyFont="1" applyFill="1" applyBorder="1" applyAlignment="1">
      <alignment horizontal="left" vertical="top" wrapText="1"/>
    </xf>
    <xf numFmtId="0" fontId="41" fillId="3" borderId="12" xfId="20" applyFont="1" applyFill="1" applyBorder="1" applyAlignment="1">
      <alignment horizontal="justify" vertical="top" wrapText="1"/>
    </xf>
    <xf numFmtId="0" fontId="41" fillId="3" borderId="12" xfId="20" applyFont="1" applyFill="1" applyBorder="1" applyAlignment="1">
      <alignment horizontal="right" vertical="top" wrapText="1"/>
    </xf>
    <xf numFmtId="1" fontId="41" fillId="3" borderId="12" xfId="20" applyNumberFormat="1" applyFont="1" applyFill="1" applyBorder="1" applyAlignment="1">
      <alignment horizontal="justify" vertical="top" wrapText="1"/>
    </xf>
    <xf numFmtId="171" fontId="41" fillId="3" borderId="12" xfId="20" applyNumberFormat="1" applyFont="1" applyFill="1" applyBorder="1" applyAlignment="1">
      <alignment horizontal="right" vertical="top" wrapText="1"/>
    </xf>
    <xf numFmtId="172" fontId="41" fillId="3" borderId="12" xfId="20" applyNumberFormat="1" applyFont="1" applyFill="1" applyBorder="1" applyAlignment="1">
      <alignment horizontal="justify" vertical="top" wrapText="1"/>
    </xf>
    <xf numFmtId="171" fontId="43" fillId="3" borderId="12" xfId="20" applyNumberFormat="1" applyFont="1" applyFill="1" applyBorder="1" applyAlignment="1">
      <alignment horizontal="right" vertical="top"/>
    </xf>
    <xf numFmtId="0" fontId="39" fillId="3" borderId="0" xfId="20" applyFont="1" applyFill="1"/>
    <xf numFmtId="0" fontId="39" fillId="3" borderId="15" xfId="20" applyFont="1" applyFill="1" applyBorder="1" applyAlignment="1">
      <alignment horizontal="left" vertical="top"/>
    </xf>
    <xf numFmtId="0" fontId="39" fillId="3" borderId="15" xfId="20" applyFont="1" applyFill="1" applyBorder="1" applyAlignment="1">
      <alignment horizontal="justify" vertical="top" wrapText="1"/>
    </xf>
    <xf numFmtId="0" fontId="39" fillId="3" borderId="15" xfId="20" applyFont="1" applyFill="1" applyBorder="1" applyAlignment="1">
      <alignment horizontal="right"/>
    </xf>
    <xf numFmtId="1" fontId="39" fillId="3" borderId="15" xfId="20" applyNumberFormat="1" applyFont="1" applyFill="1" applyBorder="1" applyAlignment="1">
      <alignment horizontal="right"/>
    </xf>
    <xf numFmtId="171" fontId="39" fillId="3" borderId="15" xfId="6" applyNumberFormat="1" applyFont="1" applyFill="1" applyBorder="1" applyAlignment="1">
      <alignment horizontal="right"/>
    </xf>
    <xf numFmtId="172" fontId="39" fillId="3" borderId="15" xfId="20" applyNumberFormat="1" applyFont="1" applyFill="1" applyBorder="1"/>
    <xf numFmtId="171" fontId="39" fillId="3" borderId="15" xfId="20" applyNumberFormat="1" applyFont="1" applyFill="1" applyBorder="1" applyAlignment="1">
      <alignment vertical="top"/>
    </xf>
    <xf numFmtId="0" fontId="41" fillId="3" borderId="13" xfId="20" applyFont="1" applyFill="1" applyBorder="1" applyAlignment="1">
      <alignment horizontal="left" vertical="top" wrapText="1"/>
    </xf>
    <xf numFmtId="0" fontId="41" fillId="3" borderId="13" xfId="20" applyFont="1" applyFill="1" applyBorder="1" applyAlignment="1">
      <alignment vertical="top"/>
    </xf>
    <xf numFmtId="0" fontId="39" fillId="3" borderId="13" xfId="20" applyFont="1" applyFill="1" applyBorder="1" applyAlignment="1">
      <alignment horizontal="justify" vertical="top"/>
    </xf>
    <xf numFmtId="0" fontId="39" fillId="3" borderId="13" xfId="20" applyFont="1" applyFill="1" applyBorder="1" applyAlignment="1">
      <alignment horizontal="left" vertical="top" wrapText="1"/>
    </xf>
    <xf numFmtId="0" fontId="39" fillId="3" borderId="16" xfId="20" applyFont="1" applyFill="1" applyBorder="1" applyAlignment="1">
      <alignment horizontal="left"/>
    </xf>
    <xf numFmtId="4" fontId="39" fillId="3" borderId="13" xfId="20" applyNumberFormat="1" applyFont="1" applyFill="1" applyBorder="1" applyAlignment="1">
      <alignment horizontal="right"/>
    </xf>
    <xf numFmtId="4" fontId="39" fillId="3" borderId="0" xfId="20" applyNumberFormat="1" applyFont="1" applyFill="1" applyAlignment="1">
      <alignment vertical="top"/>
    </xf>
    <xf numFmtId="3" fontId="39" fillId="3" borderId="0" xfId="20" applyNumberFormat="1" applyFont="1" applyFill="1" applyAlignment="1">
      <alignment vertical="top"/>
    </xf>
    <xf numFmtId="1" fontId="39" fillId="3" borderId="10" xfId="20" applyNumberFormat="1" applyFont="1" applyFill="1" applyBorder="1" applyAlignment="1">
      <alignment horizontal="right"/>
    </xf>
    <xf numFmtId="171" fontId="43" fillId="3" borderId="13" xfId="20" applyNumberFormat="1" applyFont="1" applyFill="1" applyBorder="1" applyAlignment="1">
      <alignment horizontal="right"/>
    </xf>
    <xf numFmtId="0" fontId="39" fillId="3" borderId="9" xfId="20" applyFont="1" applyFill="1" applyBorder="1" applyAlignment="1">
      <alignment horizontal="left" vertical="top" wrapText="1"/>
    </xf>
    <xf numFmtId="0" fontId="14" fillId="3" borderId="13" xfId="0" applyFont="1" applyFill="1" applyBorder="1" applyAlignment="1">
      <alignment horizontal="right"/>
    </xf>
    <xf numFmtId="0" fontId="14" fillId="3" borderId="16" xfId="0" applyFont="1" applyFill="1" applyBorder="1" applyAlignment="1">
      <alignment horizontal="left"/>
    </xf>
    <xf numFmtId="4" fontId="14" fillId="3" borderId="13" xfId="0" applyNumberFormat="1" applyFont="1" applyFill="1" applyBorder="1" applyAlignment="1">
      <alignment horizontal="right"/>
    </xf>
    <xf numFmtId="4" fontId="14" fillId="3" borderId="14" xfId="0" applyNumberFormat="1" applyFont="1" applyFill="1" applyBorder="1" applyAlignment="1">
      <alignment horizontal="right" vertical="top"/>
    </xf>
    <xf numFmtId="0" fontId="39" fillId="3" borderId="16" xfId="20" applyFont="1" applyFill="1" applyBorder="1" applyAlignment="1">
      <alignment horizontal="left" vertical="top" wrapText="1"/>
    </xf>
    <xf numFmtId="0" fontId="39" fillId="3" borderId="0" xfId="20" applyFont="1" applyFill="1" applyAlignment="1">
      <alignment horizontal="right"/>
    </xf>
    <xf numFmtId="172" fontId="39" fillId="3" borderId="0" xfId="20" applyNumberFormat="1" applyFont="1" applyFill="1"/>
    <xf numFmtId="171" fontId="39" fillId="3" borderId="0" xfId="20" applyNumberFormat="1" applyFont="1" applyFill="1" applyAlignment="1">
      <alignment horizontal="right"/>
    </xf>
    <xf numFmtId="49" fontId="39" fillId="3" borderId="13" xfId="20" applyNumberFormat="1" applyFont="1" applyFill="1" applyBorder="1" applyAlignment="1">
      <alignment horizontal="left" vertical="top" wrapText="1"/>
    </xf>
    <xf numFmtId="171" fontId="39" fillId="3" borderId="14" xfId="20" applyNumberFormat="1" applyFont="1" applyFill="1" applyBorder="1" applyAlignment="1">
      <alignment horizontal="right"/>
    </xf>
    <xf numFmtId="173" fontId="14" fillId="3" borderId="9" xfId="0" applyNumberFormat="1" applyFont="1" applyFill="1" applyBorder="1" applyAlignment="1">
      <alignment horizontal="center" vertical="center"/>
    </xf>
    <xf numFmtId="4" fontId="14" fillId="3" borderId="9" xfId="0" applyNumberFormat="1" applyFont="1" applyFill="1" applyBorder="1" applyAlignment="1">
      <alignment horizontal="right"/>
    </xf>
    <xf numFmtId="171" fontId="43" fillId="3" borderId="0" xfId="20" applyNumberFormat="1" applyFont="1" applyFill="1" applyAlignment="1">
      <alignment horizontal="right"/>
    </xf>
    <xf numFmtId="0" fontId="41" fillId="3" borderId="12" xfId="20" applyFont="1" applyFill="1" applyBorder="1" applyAlignment="1">
      <alignment vertical="top"/>
    </xf>
    <xf numFmtId="0" fontId="41" fillId="3" borderId="13" xfId="20" applyFont="1" applyFill="1" applyBorder="1" applyAlignment="1">
      <alignment horizontal="justify" vertical="top"/>
    </xf>
    <xf numFmtId="0" fontId="39" fillId="3" borderId="13" xfId="20" applyFont="1" applyFill="1" applyBorder="1" applyAlignment="1">
      <alignment horizontal="justify"/>
    </xf>
    <xf numFmtId="1" fontId="39" fillId="3" borderId="0" xfId="20" applyNumberFormat="1" applyFont="1" applyFill="1" applyAlignment="1">
      <alignment vertical="top"/>
    </xf>
    <xf numFmtId="171" fontId="39" fillId="3" borderId="10" xfId="20" applyNumberFormat="1" applyFont="1" applyFill="1" applyBorder="1" applyAlignment="1">
      <alignment horizontal="right" vertical="top"/>
    </xf>
    <xf numFmtId="0" fontId="39" fillId="3" borderId="13" xfId="20" applyFont="1" applyFill="1" applyBorder="1"/>
    <xf numFmtId="0" fontId="41" fillId="3" borderId="0" xfId="20" applyFont="1" applyFill="1" applyAlignment="1">
      <alignment horizontal="center"/>
    </xf>
    <xf numFmtId="174" fontId="39" fillId="3" borderId="0" xfId="20" applyNumberFormat="1" applyFont="1" applyFill="1" applyAlignment="1">
      <alignment horizontal="right"/>
    </xf>
    <xf numFmtId="171" fontId="41" fillId="3" borderId="12" xfId="20" applyNumberFormat="1" applyFont="1" applyFill="1" applyBorder="1" applyAlignment="1">
      <alignment horizontal="right" vertical="top"/>
    </xf>
    <xf numFmtId="0" fontId="39" fillId="3" borderId="13" xfId="20" applyFont="1" applyFill="1" applyBorder="1" applyAlignment="1">
      <alignment horizontal="left"/>
    </xf>
    <xf numFmtId="174" fontId="39" fillId="3" borderId="13" xfId="20" applyNumberFormat="1" applyFont="1" applyFill="1" applyBorder="1"/>
    <xf numFmtId="0" fontId="39" fillId="3" borderId="13" xfId="20" applyFont="1" applyFill="1" applyBorder="1" applyAlignment="1">
      <alignment horizontal="right" vertical="top"/>
    </xf>
    <xf numFmtId="4" fontId="39" fillId="3" borderId="10" xfId="20" applyNumberFormat="1" applyFont="1" applyFill="1" applyBorder="1" applyAlignment="1">
      <alignment horizontal="right"/>
    </xf>
    <xf numFmtId="174" fontId="39" fillId="3" borderId="13" xfId="20" applyNumberFormat="1" applyFont="1" applyFill="1" applyBorder="1" applyAlignment="1">
      <alignment horizontal="right"/>
    </xf>
    <xf numFmtId="4" fontId="39" fillId="3" borderId="9" xfId="20" applyNumberFormat="1" applyFont="1" applyFill="1" applyBorder="1" applyAlignment="1">
      <alignment horizontal="right"/>
    </xf>
    <xf numFmtId="0" fontId="41" fillId="3" borderId="12" xfId="20" applyFont="1" applyFill="1" applyBorder="1" applyAlignment="1">
      <alignment horizontal="left" vertical="top"/>
    </xf>
    <xf numFmtId="171" fontId="39" fillId="3" borderId="12" xfId="20" applyNumberFormat="1" applyFont="1" applyFill="1" applyBorder="1" applyAlignment="1">
      <alignment horizontal="right" vertical="top"/>
    </xf>
    <xf numFmtId="174" fontId="42" fillId="3" borderId="12" xfId="20" applyNumberFormat="1" applyFont="1" applyFill="1" applyBorder="1"/>
    <xf numFmtId="174" fontId="39" fillId="3" borderId="0" xfId="20" applyNumberFormat="1" applyFont="1" applyFill="1" applyAlignment="1">
      <alignment vertical="top"/>
    </xf>
    <xf numFmtId="0" fontId="39" fillId="3" borderId="9" xfId="20" applyFont="1" applyFill="1" applyBorder="1" applyAlignment="1">
      <alignment horizontal="left"/>
    </xf>
    <xf numFmtId="171" fontId="41" fillId="3" borderId="12" xfId="20" applyNumberFormat="1" applyFont="1" applyFill="1" applyBorder="1" applyAlignment="1">
      <alignment horizontal="justify" vertical="top" wrapText="1"/>
    </xf>
    <xf numFmtId="0" fontId="39" fillId="3" borderId="15" xfId="20" applyFont="1" applyFill="1" applyBorder="1" applyAlignment="1">
      <alignment vertical="top"/>
    </xf>
    <xf numFmtId="0" fontId="38" fillId="3" borderId="12" xfId="20" applyFont="1" applyFill="1" applyBorder="1" applyAlignment="1" applyProtection="1">
      <alignment horizontal="left" vertical="top"/>
      <protection locked="0"/>
    </xf>
    <xf numFmtId="0" fontId="41" fillId="3" borderId="13" xfId="20" applyFont="1" applyFill="1" applyBorder="1"/>
    <xf numFmtId="0" fontId="39" fillId="3" borderId="10" xfId="20" applyFont="1" applyFill="1" applyBorder="1" applyAlignment="1">
      <alignment horizontal="left"/>
    </xf>
    <xf numFmtId="0" fontId="45" fillId="3" borderId="13" xfId="20" applyFont="1" applyFill="1" applyBorder="1" applyAlignment="1">
      <alignment horizontal="justify" vertical="top" wrapText="1"/>
    </xf>
    <xf numFmtId="0" fontId="39" fillId="3" borderId="9" xfId="20" applyFont="1" applyFill="1" applyBorder="1" applyAlignment="1">
      <alignment horizontal="justify" vertical="top" wrapText="1"/>
    </xf>
    <xf numFmtId="171" fontId="39" fillId="3" borderId="9" xfId="20" applyNumberFormat="1" applyFont="1" applyFill="1" applyBorder="1" applyAlignment="1">
      <alignment horizontal="right"/>
    </xf>
    <xf numFmtId="171" fontId="39" fillId="3" borderId="9" xfId="20" applyNumberFormat="1" applyFont="1" applyFill="1" applyBorder="1" applyAlignment="1">
      <alignment vertical="top"/>
    </xf>
    <xf numFmtId="0" fontId="39" fillId="3" borderId="12" xfId="20" applyFont="1" applyFill="1" applyBorder="1" applyAlignment="1">
      <alignment horizontal="left" vertical="top" wrapText="1"/>
    </xf>
    <xf numFmtId="0" fontId="41" fillId="3" borderId="12" xfId="20" applyFont="1" applyFill="1" applyBorder="1" applyAlignment="1">
      <alignment horizontal="justify" vertical="top"/>
    </xf>
    <xf numFmtId="0" fontId="39" fillId="3" borderId="12" xfId="20" applyFont="1" applyFill="1" applyBorder="1" applyAlignment="1">
      <alignment horizontal="right" wrapText="1"/>
    </xf>
    <xf numFmtId="1" fontId="39" fillId="3" borderId="12" xfId="20" applyNumberFormat="1" applyFont="1" applyFill="1" applyBorder="1" applyAlignment="1">
      <alignment horizontal="right"/>
    </xf>
    <xf numFmtId="171" fontId="39" fillId="3" borderId="12" xfId="20" applyNumberFormat="1" applyFont="1" applyFill="1" applyBorder="1" applyAlignment="1">
      <alignment horizontal="right"/>
    </xf>
    <xf numFmtId="172" fontId="39" fillId="3" borderId="12" xfId="20" applyNumberFormat="1" applyFont="1" applyFill="1" applyBorder="1"/>
    <xf numFmtId="0" fontId="41" fillId="3" borderId="15" xfId="20" applyFont="1" applyFill="1" applyBorder="1" applyAlignment="1">
      <alignment horizontal="left" vertical="top" wrapText="1"/>
    </xf>
    <xf numFmtId="0" fontId="39" fillId="3" borderId="15" xfId="20" applyFont="1" applyFill="1" applyBorder="1" applyAlignment="1">
      <alignment horizontal="right" wrapText="1"/>
    </xf>
    <xf numFmtId="171" fontId="39" fillId="3" borderId="15" xfId="20" applyNumberFormat="1" applyFont="1" applyFill="1" applyBorder="1" applyAlignment="1">
      <alignment horizontal="right"/>
    </xf>
    <xf numFmtId="0" fontId="39" fillId="3" borderId="15" xfId="20" applyFont="1" applyFill="1" applyBorder="1"/>
    <xf numFmtId="0" fontId="39" fillId="3" borderId="17" xfId="20" applyFont="1" applyFill="1" applyBorder="1" applyAlignment="1">
      <alignment horizontal="left" vertical="top"/>
    </xf>
    <xf numFmtId="0" fontId="39" fillId="3" borderId="17" xfId="20" applyFont="1" applyFill="1" applyBorder="1" applyAlignment="1">
      <alignment horizontal="justify" vertical="top" wrapText="1"/>
    </xf>
    <xf numFmtId="0" fontId="39" fillId="3" borderId="17" xfId="20" applyFont="1" applyFill="1" applyBorder="1" applyAlignment="1">
      <alignment horizontal="right"/>
    </xf>
    <xf numFmtId="1" fontId="39" fillId="3" borderId="17" xfId="20" applyNumberFormat="1" applyFont="1" applyFill="1" applyBorder="1" applyAlignment="1">
      <alignment horizontal="right"/>
    </xf>
    <xf numFmtId="171" fontId="39" fillId="3" borderId="17" xfId="20" applyNumberFormat="1" applyFont="1" applyFill="1" applyBorder="1" applyAlignment="1">
      <alignment horizontal="right"/>
    </xf>
    <xf numFmtId="172" fontId="39" fillId="3" borderId="17" xfId="20" applyNumberFormat="1" applyFont="1" applyFill="1" applyBorder="1"/>
    <xf numFmtId="171" fontId="39" fillId="3" borderId="17" xfId="20" applyNumberFormat="1" applyFont="1" applyFill="1" applyBorder="1" applyAlignment="1">
      <alignment vertical="top"/>
    </xf>
    <xf numFmtId="0" fontId="39" fillId="3" borderId="16" xfId="20" applyFont="1" applyFill="1" applyBorder="1" applyAlignment="1">
      <alignment horizontal="left" vertical="top"/>
    </xf>
    <xf numFmtId="0" fontId="41" fillId="3" borderId="16" xfId="20" applyFont="1" applyFill="1" applyBorder="1" applyAlignment="1">
      <alignment horizontal="justify" vertical="top" wrapText="1"/>
    </xf>
    <xf numFmtId="0" fontId="41" fillId="3" borderId="16" xfId="20" applyFont="1" applyFill="1" applyBorder="1" applyAlignment="1">
      <alignment horizontal="right"/>
    </xf>
    <xf numFmtId="0" fontId="41" fillId="3" borderId="0" xfId="20" applyFont="1" applyFill="1" applyAlignment="1">
      <alignment horizontal="justify" vertical="center" wrapText="1"/>
    </xf>
    <xf numFmtId="171" fontId="41" fillId="3" borderId="16" xfId="20" applyNumberFormat="1" applyFont="1" applyFill="1" applyBorder="1" applyAlignment="1">
      <alignment horizontal="right"/>
    </xf>
    <xf numFmtId="172" fontId="41" fillId="3" borderId="16" xfId="20" applyNumberFormat="1" applyFont="1" applyFill="1" applyBorder="1"/>
    <xf numFmtId="171" fontId="41" fillId="3" borderId="16" xfId="20" applyNumberFormat="1" applyFont="1" applyFill="1" applyBorder="1" applyAlignment="1">
      <alignment horizontal="right" vertical="top"/>
    </xf>
    <xf numFmtId="0" fontId="41" fillId="3" borderId="13" xfId="20" applyFont="1" applyFill="1" applyBorder="1" applyAlignment="1">
      <alignment horizontal="justify" vertical="top" wrapText="1"/>
    </xf>
    <xf numFmtId="0" fontId="41" fillId="3" borderId="13" xfId="20" applyFont="1" applyFill="1" applyBorder="1" applyAlignment="1">
      <alignment horizontal="right"/>
    </xf>
    <xf numFmtId="1" fontId="41" fillId="3" borderId="13" xfId="20" applyNumberFormat="1" applyFont="1" applyFill="1" applyBorder="1" applyAlignment="1">
      <alignment horizontal="right"/>
    </xf>
    <xf numFmtId="171" fontId="41" fillId="3" borderId="13" xfId="20" applyNumberFormat="1" applyFont="1" applyFill="1" applyBorder="1" applyAlignment="1">
      <alignment horizontal="right"/>
    </xf>
    <xf numFmtId="172" fontId="41" fillId="3" borderId="13" xfId="20" applyNumberFormat="1" applyFont="1" applyFill="1" applyBorder="1"/>
    <xf numFmtId="0" fontId="41" fillId="3" borderId="18" xfId="20" applyFont="1" applyFill="1" applyBorder="1" applyAlignment="1">
      <alignment horizontal="left" vertical="top" wrapText="1"/>
    </xf>
    <xf numFmtId="172" fontId="41" fillId="3" borderId="10" xfId="20" applyNumberFormat="1" applyFont="1" applyFill="1" applyBorder="1" applyAlignment="1">
      <alignment horizontal="center"/>
    </xf>
    <xf numFmtId="171" fontId="39" fillId="3" borderId="0" xfId="20" applyNumberFormat="1" applyFont="1" applyFill="1"/>
    <xf numFmtId="0" fontId="39" fillId="3" borderId="0" xfId="20" applyFont="1" applyFill="1" applyAlignment="1">
      <alignment horizontal="left"/>
    </xf>
    <xf numFmtId="0" fontId="41" fillId="3" borderId="0" xfId="20" applyFont="1" applyFill="1"/>
    <xf numFmtId="1" fontId="39" fillId="3" borderId="0" xfId="20" applyNumberFormat="1" applyFont="1" applyFill="1"/>
    <xf numFmtId="0" fontId="39" fillId="3" borderId="0" xfId="20" applyFont="1" applyFill="1" applyAlignment="1">
      <alignment horizontal="left" vertical="top" wrapText="1"/>
    </xf>
    <xf numFmtId="0" fontId="39" fillId="3" borderId="0" xfId="20" applyFont="1" applyFill="1" applyAlignment="1">
      <alignment horizontal="left" vertical="top"/>
    </xf>
    <xf numFmtId="0" fontId="41" fillId="3" borderId="0" xfId="20" applyFont="1" applyFill="1" applyAlignment="1">
      <alignment horizontal="justify" vertical="top" wrapText="1"/>
    </xf>
    <xf numFmtId="0" fontId="41" fillId="3" borderId="0" xfId="20" applyFont="1" applyFill="1" applyAlignment="1">
      <alignment horizontal="right"/>
    </xf>
    <xf numFmtId="1" fontId="39" fillId="3" borderId="0" xfId="20" applyNumberFormat="1" applyFont="1" applyFill="1" applyAlignment="1">
      <alignment horizontal="right"/>
    </xf>
    <xf numFmtId="0" fontId="39" fillId="3" borderId="0" xfId="20" applyFont="1" applyFill="1" applyAlignment="1">
      <alignment horizontal="justify" vertical="top" wrapText="1"/>
    </xf>
    <xf numFmtId="0" fontId="14" fillId="0" borderId="0" xfId="0" applyFont="1" applyAlignment="1">
      <alignment horizontal="center" vertical="top"/>
    </xf>
    <xf numFmtId="0" fontId="46" fillId="0" borderId="0" xfId="0" applyFont="1" applyAlignment="1">
      <alignment horizontal="center" vertical="center" wrapText="1"/>
    </xf>
    <xf numFmtId="0" fontId="25" fillId="0" borderId="0" xfId="0" applyFont="1" applyAlignment="1">
      <alignment horizontal="center"/>
    </xf>
    <xf numFmtId="3" fontId="25" fillId="0" borderId="0" xfId="0" applyNumberFormat="1" applyFont="1" applyAlignment="1">
      <alignment horizontal="center" wrapText="1"/>
    </xf>
    <xf numFmtId="4" fontId="14" fillId="0" borderId="0" xfId="0" applyNumberFormat="1" applyFont="1" applyAlignment="1">
      <alignment wrapText="1"/>
    </xf>
    <xf numFmtId="0" fontId="25" fillId="0" borderId="0" xfId="0" applyFont="1"/>
    <xf numFmtId="0" fontId="11" fillId="0" borderId="0" xfId="0" applyFont="1" applyAlignment="1">
      <alignment horizontal="justify" vertical="top" wrapText="1"/>
    </xf>
    <xf numFmtId="49" fontId="14" fillId="0" borderId="0" xfId="0" applyNumberFormat="1" applyFont="1" applyAlignment="1">
      <alignment horizontal="center" vertical="top"/>
    </xf>
    <xf numFmtId="0" fontId="47" fillId="0" borderId="0" xfId="0" applyFont="1" applyAlignment="1">
      <alignment horizontal="center" vertical="center" wrapText="1"/>
    </xf>
    <xf numFmtId="0" fontId="25" fillId="0" borderId="0" xfId="0" applyFont="1" applyAlignment="1">
      <alignment horizontal="center" wrapText="1"/>
    </xf>
    <xf numFmtId="4" fontId="25" fillId="0" borderId="0" xfId="0" applyNumberFormat="1" applyFont="1" applyAlignment="1">
      <alignment horizontal="center" wrapText="1"/>
    </xf>
    <xf numFmtId="4" fontId="25" fillId="0" borderId="0" xfId="0" applyNumberFormat="1" applyFont="1" applyAlignment="1">
      <alignment horizontal="center"/>
    </xf>
    <xf numFmtId="0" fontId="27" fillId="0" borderId="0" xfId="0" applyFont="1" applyAlignment="1">
      <alignment horizontal="center" vertical="top"/>
    </xf>
    <xf numFmtId="0" fontId="11" fillId="0" borderId="0" xfId="0" quotePrefix="1" applyFont="1" applyAlignment="1">
      <alignment horizontal="left" vertical="top" wrapText="1"/>
    </xf>
    <xf numFmtId="0" fontId="14" fillId="0" borderId="0" xfId="0" applyFont="1" applyAlignment="1">
      <alignment horizontal="center"/>
    </xf>
    <xf numFmtId="3" fontId="14" fillId="0" borderId="0" xfId="0" applyNumberFormat="1" applyFont="1" applyAlignment="1">
      <alignment horizontal="center" vertical="center" wrapText="1"/>
    </xf>
    <xf numFmtId="4" fontId="14" fillId="0" borderId="0" xfId="0" applyNumberFormat="1" applyFont="1" applyAlignment="1">
      <alignment vertical="center" wrapText="1"/>
    </xf>
    <xf numFmtId="4" fontId="27" fillId="0" borderId="0" xfId="0" applyNumberFormat="1" applyFont="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27" fillId="0" borderId="0" xfId="0" quotePrefix="1" applyFont="1" applyAlignment="1">
      <alignment horizontal="right" vertical="center"/>
    </xf>
    <xf numFmtId="1" fontId="14" fillId="0" borderId="0" xfId="0" applyNumberFormat="1" applyFont="1" applyAlignment="1">
      <alignment horizontal="center" vertical="top"/>
    </xf>
    <xf numFmtId="0" fontId="25" fillId="0" borderId="0" xfId="29" applyAlignment="1">
      <alignment horizontal="center"/>
    </xf>
    <xf numFmtId="0" fontId="14" fillId="0" borderId="0" xfId="29" applyFont="1" applyAlignment="1">
      <alignment horizontal="center"/>
    </xf>
    <xf numFmtId="3" fontId="14" fillId="0" borderId="0" xfId="0" applyNumberFormat="1" applyFont="1" applyAlignment="1">
      <alignment horizontal="center" wrapText="1"/>
    </xf>
    <xf numFmtId="175" fontId="0" fillId="0" borderId="0" xfId="0" applyNumberFormat="1"/>
    <xf numFmtId="0" fontId="0" fillId="0" borderId="0" xfId="0" applyAlignment="1">
      <alignment horizontal="justify" vertical="top"/>
    </xf>
    <xf numFmtId="4" fontId="14" fillId="0" borderId="0" xfId="0" applyNumberFormat="1" applyFont="1"/>
    <xf numFmtId="0" fontId="23" fillId="0" borderId="0" xfId="0" applyFont="1"/>
    <xf numFmtId="0" fontId="0" fillId="0" borderId="0" xfId="0" applyAlignment="1">
      <alignment horizontal="center"/>
    </xf>
    <xf numFmtId="2" fontId="48" fillId="0" borderId="0" xfId="0" applyNumberFormat="1" applyFont="1" applyAlignment="1">
      <alignment horizontal="center" vertical="top"/>
    </xf>
    <xf numFmtId="0" fontId="14" fillId="0" borderId="0" xfId="30" applyFont="1" applyAlignment="1">
      <alignment horizontal="justify" vertical="top"/>
    </xf>
    <xf numFmtId="0" fontId="14" fillId="0" borderId="0" xfId="30" applyFont="1" applyAlignment="1">
      <alignment horizontal="center"/>
    </xf>
    <xf numFmtId="3" fontId="14" fillId="0" borderId="0" xfId="29" applyNumberFormat="1" applyFont="1" applyAlignment="1">
      <alignment horizontal="center" wrapText="1"/>
    </xf>
    <xf numFmtId="0" fontId="49" fillId="0" borderId="0" xfId="0" applyFont="1"/>
    <xf numFmtId="0" fontId="14" fillId="0" borderId="0" xfId="0" quotePrefix="1" applyFont="1" applyAlignment="1">
      <alignment horizontal="justify" vertical="top" wrapText="1"/>
    </xf>
    <xf numFmtId="176" fontId="14" fillId="0" borderId="0" xfId="0" applyNumberFormat="1" applyFont="1"/>
    <xf numFmtId="0" fontId="25" fillId="0" borderId="0" xfId="29" applyAlignment="1">
      <alignment horizontal="justify" vertical="top"/>
    </xf>
    <xf numFmtId="0" fontId="14" fillId="0" borderId="0" xfId="0" quotePrefix="1" applyFont="1" applyAlignment="1">
      <alignment horizontal="center" vertical="top"/>
    </xf>
    <xf numFmtId="0" fontId="50" fillId="0" borderId="0" xfId="0" applyFont="1"/>
    <xf numFmtId="49" fontId="14" fillId="0" borderId="0" xfId="0" quotePrefix="1" applyNumberFormat="1" applyFont="1" applyAlignment="1">
      <alignment horizontal="left" vertical="top" wrapText="1"/>
    </xf>
    <xf numFmtId="1" fontId="14" fillId="0" borderId="0" xfId="31" applyNumberFormat="1" applyFont="1" applyAlignment="1">
      <alignment horizontal="center" vertical="top"/>
    </xf>
    <xf numFmtId="0" fontId="25" fillId="0" borderId="0" xfId="30" applyAlignment="1">
      <alignment horizontal="justify" vertical="top" wrapText="1"/>
    </xf>
    <xf numFmtId="0" fontId="14" fillId="0" borderId="0" xfId="31" applyFont="1" applyAlignment="1">
      <alignment horizontal="center"/>
    </xf>
    <xf numFmtId="4" fontId="14" fillId="0" borderId="0" xfId="31" applyNumberFormat="1" applyFont="1"/>
    <xf numFmtId="177" fontId="14" fillId="0" borderId="0" xfId="31" applyNumberFormat="1" applyFont="1"/>
    <xf numFmtId="0" fontId="14" fillId="0" borderId="0" xfId="31" applyFont="1"/>
    <xf numFmtId="0" fontId="14" fillId="0" borderId="0" xfId="31" applyFont="1" applyAlignment="1">
      <alignment horizontal="justify" vertical="top"/>
    </xf>
    <xf numFmtId="176" fontId="14" fillId="0" borderId="0" xfId="31" applyNumberFormat="1" applyFont="1"/>
    <xf numFmtId="176" fontId="0" fillId="0" borderId="0" xfId="0" applyNumberFormat="1"/>
    <xf numFmtId="7" fontId="0" fillId="0" borderId="0" xfId="0" applyNumberFormat="1"/>
    <xf numFmtId="3" fontId="14" fillId="0" borderId="0" xfId="30" applyNumberFormat="1" applyFont="1" applyAlignment="1">
      <alignment horizontal="center" wrapText="1"/>
    </xf>
    <xf numFmtId="0" fontId="14" fillId="0" borderId="0" xfId="30" quotePrefix="1" applyFont="1" applyAlignment="1">
      <alignment horizontal="left" vertical="top"/>
    </xf>
    <xf numFmtId="2" fontId="14" fillId="0" borderId="0" xfId="0" applyNumberFormat="1" applyFont="1" applyAlignment="1">
      <alignment horizontal="center" vertical="top"/>
    </xf>
    <xf numFmtId="0" fontId="27" fillId="0" borderId="19" xfId="0" quotePrefix="1" applyFont="1" applyBorder="1" applyAlignment="1">
      <alignment horizontal="right" vertical="center"/>
    </xf>
    <xf numFmtId="0" fontId="14" fillId="0" borderId="19" xfId="0" applyFont="1" applyBorder="1" applyAlignment="1">
      <alignment horizontal="center"/>
    </xf>
    <xf numFmtId="3" fontId="14" fillId="0" borderId="19" xfId="0" applyNumberFormat="1" applyFont="1" applyBorder="1" applyAlignment="1">
      <alignment horizontal="center" vertical="center" wrapText="1"/>
    </xf>
    <xf numFmtId="4" fontId="14" fillId="0" borderId="19" xfId="0" applyNumberFormat="1" applyFont="1" applyBorder="1" applyAlignment="1">
      <alignment vertical="center" wrapText="1"/>
    </xf>
    <xf numFmtId="176" fontId="27" fillId="0" borderId="19" xfId="0" applyNumberFormat="1" applyFont="1" applyBorder="1" applyAlignment="1">
      <alignment vertical="center" wrapText="1"/>
    </xf>
    <xf numFmtId="0" fontId="27" fillId="0" borderId="0" xfId="0" quotePrefix="1" applyFont="1" applyAlignment="1">
      <alignment horizontal="center" vertical="top"/>
    </xf>
    <xf numFmtId="0" fontId="27" fillId="0" borderId="0" xfId="0" applyFont="1" applyAlignment="1">
      <alignment horizontal="justify" vertical="top"/>
    </xf>
    <xf numFmtId="0" fontId="14" fillId="0" borderId="0" xfId="0" applyFont="1" applyAlignment="1">
      <alignment horizontal="justify" vertical="top"/>
    </xf>
    <xf numFmtId="4" fontId="14" fillId="0" borderId="0" xfId="32" applyNumberFormat="1" applyFont="1" applyAlignment="1" applyProtection="1">
      <alignment wrapText="1"/>
      <protection locked="0"/>
    </xf>
    <xf numFmtId="176" fontId="14" fillId="0" borderId="0" xfId="0" applyNumberFormat="1" applyFont="1" applyAlignment="1">
      <alignment wrapText="1"/>
    </xf>
    <xf numFmtId="176" fontId="28" fillId="0" borderId="0" xfId="0" applyNumberFormat="1" applyFont="1"/>
    <xf numFmtId="0" fontId="11" fillId="0" borderId="19" xfId="0" quotePrefix="1" applyFont="1" applyBorder="1" applyAlignment="1">
      <alignment horizontal="right" vertical="center"/>
    </xf>
    <xf numFmtId="3" fontId="14" fillId="0" borderId="19" xfId="0" applyNumberFormat="1" applyFont="1" applyBorder="1" applyAlignment="1">
      <alignment horizontal="center" wrapText="1"/>
    </xf>
    <xf numFmtId="4" fontId="14" fillId="0" borderId="19" xfId="0" applyNumberFormat="1" applyFont="1" applyBorder="1" applyAlignment="1">
      <alignment wrapText="1"/>
    </xf>
    <xf numFmtId="0" fontId="25" fillId="0" borderId="0" xfId="0" applyFont="1" applyAlignment="1">
      <alignment vertical="center"/>
    </xf>
    <xf numFmtId="0" fontId="11" fillId="0" borderId="0" xfId="0" quotePrefix="1" applyFont="1" applyAlignment="1">
      <alignment horizontal="right" vertical="center"/>
    </xf>
    <xf numFmtId="0" fontId="52" fillId="0" borderId="0" xfId="0" applyFont="1" applyAlignment="1">
      <alignment horizontal="center"/>
    </xf>
    <xf numFmtId="0" fontId="11" fillId="0" borderId="0" xfId="0" applyFont="1" applyAlignment="1">
      <alignment horizontal="center" vertical="top"/>
    </xf>
    <xf numFmtId="0" fontId="11" fillId="0" borderId="0" xfId="0" applyFont="1"/>
    <xf numFmtId="0" fontId="11" fillId="0" borderId="0" xfId="0" applyFont="1" applyAlignment="1">
      <alignment horizontal="center"/>
    </xf>
    <xf numFmtId="3" fontId="11" fillId="0" borderId="0" xfId="0" applyNumberFormat="1" applyFont="1" applyAlignment="1">
      <alignment horizontal="center" wrapText="1"/>
    </xf>
    <xf numFmtId="4" fontId="11" fillId="0" borderId="0" xfId="0" applyNumberFormat="1" applyFont="1" applyAlignment="1">
      <alignment wrapText="1"/>
    </xf>
    <xf numFmtId="176" fontId="11" fillId="0" borderId="0" xfId="0" applyNumberFormat="1" applyFont="1" applyAlignment="1">
      <alignment vertical="center"/>
    </xf>
    <xf numFmtId="0" fontId="11" fillId="0" borderId="0" xfId="0" quotePrefix="1" applyFont="1" applyAlignment="1">
      <alignment horizontal="left" wrapText="1"/>
    </xf>
    <xf numFmtId="4" fontId="11" fillId="0" borderId="0" xfId="0" applyNumberFormat="1" applyFont="1"/>
    <xf numFmtId="176" fontId="11" fillId="0" borderId="0" xfId="0" applyNumberFormat="1" applyFont="1"/>
    <xf numFmtId="0" fontId="14" fillId="0" borderId="0" xfId="0" applyFont="1" applyAlignment="1">
      <alignment horizontal="left" wrapText="1"/>
    </xf>
    <xf numFmtId="4" fontId="27" fillId="0" borderId="0" xfId="0" applyNumberFormat="1" applyFont="1" applyAlignment="1">
      <alignment wrapText="1"/>
    </xf>
    <xf numFmtId="176" fontId="27" fillId="0" borderId="19" xfId="0" applyNumberFormat="1" applyFont="1" applyBorder="1" applyAlignment="1">
      <alignment vertical="center"/>
    </xf>
    <xf numFmtId="0" fontId="14" fillId="0" borderId="0" xfId="0" applyFont="1" applyAlignment="1">
      <alignment horizontal="justify"/>
    </xf>
    <xf numFmtId="0" fontId="53" fillId="0" borderId="0" xfId="0" applyFont="1" applyAlignment="1">
      <alignment horizontal="justify"/>
    </xf>
    <xf numFmtId="0" fontId="54" fillId="0" borderId="0" xfId="0" applyFont="1" applyAlignment="1">
      <alignment horizontal="center" vertical="top"/>
    </xf>
    <xf numFmtId="0" fontId="25" fillId="0" borderId="0" xfId="0" quotePrefix="1" applyFont="1" applyAlignment="1">
      <alignment horizontal="justify" vertical="top" wrapText="1"/>
    </xf>
    <xf numFmtId="0" fontId="55" fillId="0" borderId="0" xfId="0" applyFont="1" applyAlignment="1">
      <alignment horizontal="center"/>
    </xf>
    <xf numFmtId="3" fontId="55" fillId="0" borderId="0" xfId="0" applyNumberFormat="1" applyFont="1" applyAlignment="1">
      <alignment horizontal="center"/>
    </xf>
    <xf numFmtId="4" fontId="54" fillId="0" borderId="0" xfId="0" applyNumberFormat="1" applyFont="1"/>
    <xf numFmtId="0" fontId="55" fillId="0" borderId="0" xfId="0" applyFont="1"/>
    <xf numFmtId="0" fontId="56" fillId="0" borderId="0" xfId="0" applyFont="1" applyAlignment="1">
      <alignment horizontal="center" vertical="top"/>
    </xf>
    <xf numFmtId="0" fontId="57" fillId="0" borderId="0" xfId="0" applyFont="1" applyAlignment="1">
      <alignment horizontal="center"/>
    </xf>
    <xf numFmtId="3" fontId="57" fillId="0" borderId="0" xfId="0" applyNumberFormat="1" applyFont="1" applyAlignment="1">
      <alignment horizontal="center" wrapText="1"/>
    </xf>
    <xf numFmtId="0" fontId="57" fillId="0" borderId="0" xfId="0" applyFont="1"/>
    <xf numFmtId="0" fontId="57" fillId="0" borderId="0" xfId="0" applyFont="1" applyAlignment="1">
      <alignment horizontal="justify" vertical="top" wrapText="1"/>
    </xf>
    <xf numFmtId="0" fontId="59" fillId="0" borderId="0" xfId="0" applyFont="1"/>
    <xf numFmtId="179" fontId="59" fillId="0" borderId="0" xfId="0" applyNumberFormat="1" applyFont="1"/>
    <xf numFmtId="174" fontId="59" fillId="0" borderId="0" xfId="0" applyNumberFormat="1" applyFont="1"/>
    <xf numFmtId="0" fontId="59" fillId="0" borderId="0" xfId="0" applyFont="1" applyAlignment="1">
      <alignment horizontal="right"/>
    </xf>
    <xf numFmtId="174" fontId="59" fillId="0" borderId="20" xfId="0" applyNumberFormat="1" applyFont="1" applyBorder="1"/>
    <xf numFmtId="0" fontId="58" fillId="0" borderId="0" xfId="0" applyFont="1" applyAlignment="1">
      <alignment horizontal="center"/>
    </xf>
    <xf numFmtId="0" fontId="58" fillId="0" borderId="0" xfId="0" applyFont="1" applyAlignment="1">
      <alignment horizontal="center" wrapText="1"/>
    </xf>
  </cellXfs>
  <cellStyles count="33">
    <cellStyle name="Heading" xfId="1" xr:uid="{00000000-0005-0000-0000-000000000000}"/>
    <cellStyle name="Heading1" xfId="2" xr:uid="{00000000-0005-0000-0000-000001000000}"/>
    <cellStyle name="komadi" xfId="3" xr:uid="{00000000-0005-0000-0000-000002000000}"/>
    <cellStyle name="nabrajanje" xfId="4" xr:uid="{00000000-0005-0000-0000-000003000000}"/>
    <cellStyle name="napomene_2" xfId="5" xr:uid="{00000000-0005-0000-0000-000004000000}"/>
    <cellStyle name="Navadno_KALAMAR-PSO GREGORČIČEVA MS-16.11.04" xfId="15" xr:uid="{00000000-0005-0000-0000-000005000000}"/>
    <cellStyle name="Normal 10" xfId="14" xr:uid="{00000000-0005-0000-0000-000007000000}"/>
    <cellStyle name="Normal 11" xfId="16" xr:uid="{00000000-0005-0000-0000-000008000000}"/>
    <cellStyle name="Normal 2" xfId="6" xr:uid="{00000000-0005-0000-0000-000009000000}"/>
    <cellStyle name="Normal 2 2" xfId="7" xr:uid="{00000000-0005-0000-0000-00000A000000}"/>
    <cellStyle name="Normal 3" xfId="8" xr:uid="{00000000-0005-0000-0000-00000B000000}"/>
    <cellStyle name="Normal 4" xfId="20" xr:uid="{00000000-0005-0000-0000-00000C000000}"/>
    <cellStyle name="Normal 5" xfId="21" xr:uid="{00000000-0005-0000-0000-00000D000000}"/>
    <cellStyle name="Normal_8-si-XXX_BILLA_BC_gl_izv" xfId="31" xr:uid="{CF6263DC-050E-4B3E-A635-8709B5FA6A90}"/>
    <cellStyle name="Normal_K-VG_Troskovnik_grad-obrt_2006-11-07" xfId="9" xr:uid="{00000000-0005-0000-0000-00000E000000}"/>
    <cellStyle name="Normal_Tender-inst-Hotel Rotonda" xfId="32" xr:uid="{BF9F36EB-7D93-4A07-B87A-4FB988187267}"/>
    <cellStyle name="Normal_TROSKOVNIK-revizija2" xfId="29" xr:uid="{0B1D3F03-3938-4761-91E6-54381BC8B67F}"/>
    <cellStyle name="Normal_TROSKOVNIK-revizija2 3" xfId="30" xr:uid="{728ED24D-AEE6-4900-8331-A2A530AE9D2F}"/>
    <cellStyle name="Normal_VLAšKA 69-A,B,C,D (2)" xfId="28" xr:uid="{00000000-0005-0000-0000-00000F000000}"/>
    <cellStyle name="Normalno" xfId="0" builtinId="0"/>
    <cellStyle name="Normalno 2" xfId="10" xr:uid="{00000000-0005-0000-0000-000010000000}"/>
    <cellStyle name="Normalno 3" xfId="13" xr:uid="{00000000-0005-0000-0000-000011000000}"/>
    <cellStyle name="Normalno 3 2" xfId="17" xr:uid="{00000000-0005-0000-0000-000012000000}"/>
    <cellStyle name="Normalno 3 3" xfId="23" xr:uid="{00000000-0005-0000-0000-000013000000}"/>
    <cellStyle name="Normalno 3 4" xfId="26" xr:uid="{00000000-0005-0000-0000-000014000000}"/>
    <cellStyle name="Normalno 4" xfId="19" xr:uid="{00000000-0005-0000-0000-000015000000}"/>
    <cellStyle name="Normalno 4 2" xfId="24" xr:uid="{00000000-0005-0000-0000-000016000000}"/>
    <cellStyle name="Normalno 4 2 2" xfId="27" xr:uid="{00000000-0005-0000-0000-000017000000}"/>
    <cellStyle name="Normalno 4 3" xfId="25" xr:uid="{00000000-0005-0000-0000-000018000000}"/>
    <cellStyle name="Percent 2" xfId="22" xr:uid="{00000000-0005-0000-0000-000019000000}"/>
    <cellStyle name="redni brojevi" xfId="11" xr:uid="{00000000-0005-0000-0000-00001A000000}"/>
    <cellStyle name="Style 1" xfId="12" xr:uid="{00000000-0005-0000-0000-00001B000000}"/>
    <cellStyle name="Valuta 2" xfId="18"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1</xdr:col>
      <xdr:colOff>1362075</xdr:colOff>
      <xdr:row>73</xdr:row>
      <xdr:rowOff>0</xdr:rowOff>
    </xdr:to>
    <xdr:pic>
      <xdr:nvPicPr>
        <xdr:cNvPr id="2" name="Picture 1" descr="Planet 1.1-a.jpg">
          <a:extLst>
            <a:ext uri="{FF2B5EF4-FFF2-40B4-BE49-F238E27FC236}">
              <a16:creationId xmlns:a16="http://schemas.microsoft.com/office/drawing/2014/main" id="{AF1EDE68-92B0-4A7A-ADDD-BFDD22B77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 name="Picture 2" descr="Planet 1.1-a.jpg">
          <a:extLst>
            <a:ext uri="{FF2B5EF4-FFF2-40B4-BE49-F238E27FC236}">
              <a16:creationId xmlns:a16="http://schemas.microsoft.com/office/drawing/2014/main" id="{658C7CF4-EE2D-4098-B6A9-3D8834003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 name="Picture 3" descr="Planet 1.1-a.jpg">
          <a:extLst>
            <a:ext uri="{FF2B5EF4-FFF2-40B4-BE49-F238E27FC236}">
              <a16:creationId xmlns:a16="http://schemas.microsoft.com/office/drawing/2014/main" id="{DE540E86-9E46-4B06-ABEC-2BCA8AB91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 name="Picture 4" descr="Planet 1.1-a.jpg">
          <a:extLst>
            <a:ext uri="{FF2B5EF4-FFF2-40B4-BE49-F238E27FC236}">
              <a16:creationId xmlns:a16="http://schemas.microsoft.com/office/drawing/2014/main" id="{D9C5761D-CE56-4F1A-AE4D-87E2FFEC3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 name="Picture 5" descr="Planet 1.1-a.jpg">
          <a:extLst>
            <a:ext uri="{FF2B5EF4-FFF2-40B4-BE49-F238E27FC236}">
              <a16:creationId xmlns:a16="http://schemas.microsoft.com/office/drawing/2014/main" id="{FA9CE7CD-62FA-4497-A2C3-1C9F0DB66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 name="Picture 6" descr="Planet 1.1-a.jpg">
          <a:extLst>
            <a:ext uri="{FF2B5EF4-FFF2-40B4-BE49-F238E27FC236}">
              <a16:creationId xmlns:a16="http://schemas.microsoft.com/office/drawing/2014/main" id="{8269C133-48B6-48A0-97EB-F560553185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 name="Picture 7" descr="Planet 1.1-a.jpg">
          <a:extLst>
            <a:ext uri="{FF2B5EF4-FFF2-40B4-BE49-F238E27FC236}">
              <a16:creationId xmlns:a16="http://schemas.microsoft.com/office/drawing/2014/main" id="{33BB681E-3659-48A7-97C6-3F445D966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 name="Picture 8" descr="Planet 1.1-a.jpg">
          <a:extLst>
            <a:ext uri="{FF2B5EF4-FFF2-40B4-BE49-F238E27FC236}">
              <a16:creationId xmlns:a16="http://schemas.microsoft.com/office/drawing/2014/main" id="{D6F342C3-F381-4E45-8EB0-D8BA32D84D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 name="Picture 9" descr="Planet 1.1-a.jpg">
          <a:extLst>
            <a:ext uri="{FF2B5EF4-FFF2-40B4-BE49-F238E27FC236}">
              <a16:creationId xmlns:a16="http://schemas.microsoft.com/office/drawing/2014/main" id="{E0EECC4C-85F4-4578-927B-15A8DEFE0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1" name="Picture 10" descr="Planet 1.1-a.jpg">
          <a:extLst>
            <a:ext uri="{FF2B5EF4-FFF2-40B4-BE49-F238E27FC236}">
              <a16:creationId xmlns:a16="http://schemas.microsoft.com/office/drawing/2014/main" id="{59D927FE-B0ED-48C1-BA69-C7D91DA54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2" name="Picture 11" descr="Planet 1.1-a.jpg">
          <a:extLst>
            <a:ext uri="{FF2B5EF4-FFF2-40B4-BE49-F238E27FC236}">
              <a16:creationId xmlns:a16="http://schemas.microsoft.com/office/drawing/2014/main" id="{6D138AD3-2BFD-42BF-A8DF-4330DD39FB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3" name="Picture 12" descr="Planet 1.1-a.jpg">
          <a:extLst>
            <a:ext uri="{FF2B5EF4-FFF2-40B4-BE49-F238E27FC236}">
              <a16:creationId xmlns:a16="http://schemas.microsoft.com/office/drawing/2014/main" id="{54AAEB11-75DD-481B-A9C9-897BC2718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4" name="Picture 13" descr="Planet 1.1-a.jpg">
          <a:extLst>
            <a:ext uri="{FF2B5EF4-FFF2-40B4-BE49-F238E27FC236}">
              <a16:creationId xmlns:a16="http://schemas.microsoft.com/office/drawing/2014/main" id="{2B8B3D04-2A8B-4629-B51B-E4777DBB8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5" name="Picture 14" descr="Planet 1.1-a.jpg">
          <a:extLst>
            <a:ext uri="{FF2B5EF4-FFF2-40B4-BE49-F238E27FC236}">
              <a16:creationId xmlns:a16="http://schemas.microsoft.com/office/drawing/2014/main" id="{86BFFE09-98C7-4E50-9FDA-0278A9591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6" name="Picture 15" descr="Planet 1.1-a.jpg">
          <a:extLst>
            <a:ext uri="{FF2B5EF4-FFF2-40B4-BE49-F238E27FC236}">
              <a16:creationId xmlns:a16="http://schemas.microsoft.com/office/drawing/2014/main" id="{BBE1E315-61B6-4AA2-A930-C6ADEEA3E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7" name="Picture 16" descr="Planet 1.1-a.jpg">
          <a:extLst>
            <a:ext uri="{FF2B5EF4-FFF2-40B4-BE49-F238E27FC236}">
              <a16:creationId xmlns:a16="http://schemas.microsoft.com/office/drawing/2014/main" id="{61BB6B30-6215-455B-8A4A-8C80A2D245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8" name="Picture 17" descr="Planet 1.1-a.jpg">
          <a:extLst>
            <a:ext uri="{FF2B5EF4-FFF2-40B4-BE49-F238E27FC236}">
              <a16:creationId xmlns:a16="http://schemas.microsoft.com/office/drawing/2014/main" id="{40326F5A-F688-45C3-ADE9-FFC37D2C85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9" name="Picture 18" descr="Planet 1.1-a.jpg">
          <a:extLst>
            <a:ext uri="{FF2B5EF4-FFF2-40B4-BE49-F238E27FC236}">
              <a16:creationId xmlns:a16="http://schemas.microsoft.com/office/drawing/2014/main" id="{9041EC8C-615B-482C-B3AF-B1B33B1095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0" name="Picture 19" descr="Planet 1.1-a.jpg">
          <a:extLst>
            <a:ext uri="{FF2B5EF4-FFF2-40B4-BE49-F238E27FC236}">
              <a16:creationId xmlns:a16="http://schemas.microsoft.com/office/drawing/2014/main" id="{F11F5AE1-05B7-4C7B-8FE9-BD5BBC912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1" name="Picture 20" descr="Planet 1.1-a.jpg">
          <a:extLst>
            <a:ext uri="{FF2B5EF4-FFF2-40B4-BE49-F238E27FC236}">
              <a16:creationId xmlns:a16="http://schemas.microsoft.com/office/drawing/2014/main" id="{49A7D993-3DAF-4558-843D-3308450511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2" name="Picture 21" descr="Planet 1.1-a.jpg">
          <a:extLst>
            <a:ext uri="{FF2B5EF4-FFF2-40B4-BE49-F238E27FC236}">
              <a16:creationId xmlns:a16="http://schemas.microsoft.com/office/drawing/2014/main" id="{F38F3762-F78E-4E22-BAB6-23B928038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3" name="Picture 22" descr="Planet 1.1-a.jpg">
          <a:extLst>
            <a:ext uri="{FF2B5EF4-FFF2-40B4-BE49-F238E27FC236}">
              <a16:creationId xmlns:a16="http://schemas.microsoft.com/office/drawing/2014/main" id="{617F9B27-3438-487B-A57B-2E90659CF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4" name="Picture 23" descr="Planet 1.1-a.jpg">
          <a:extLst>
            <a:ext uri="{FF2B5EF4-FFF2-40B4-BE49-F238E27FC236}">
              <a16:creationId xmlns:a16="http://schemas.microsoft.com/office/drawing/2014/main" id="{32E8961E-A686-478B-BBEE-B964A3E05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5" name="Picture 24" descr="Planet 1.1-a.jpg">
          <a:extLst>
            <a:ext uri="{FF2B5EF4-FFF2-40B4-BE49-F238E27FC236}">
              <a16:creationId xmlns:a16="http://schemas.microsoft.com/office/drawing/2014/main" id="{49BBC2B4-8DE4-4863-B1D0-BBF3CADB2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6" name="Picture 25" descr="Planet 1.1-a.jpg">
          <a:extLst>
            <a:ext uri="{FF2B5EF4-FFF2-40B4-BE49-F238E27FC236}">
              <a16:creationId xmlns:a16="http://schemas.microsoft.com/office/drawing/2014/main" id="{11A54C70-6719-4A62-8DE6-F0F92B281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7" name="Picture 26" descr="Planet 1.1-a.jpg">
          <a:extLst>
            <a:ext uri="{FF2B5EF4-FFF2-40B4-BE49-F238E27FC236}">
              <a16:creationId xmlns:a16="http://schemas.microsoft.com/office/drawing/2014/main" id="{1F93CBD1-BEFC-48FB-A945-5DE887A63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8" name="Picture 27" descr="Planet 1.1-a.jpg">
          <a:extLst>
            <a:ext uri="{FF2B5EF4-FFF2-40B4-BE49-F238E27FC236}">
              <a16:creationId xmlns:a16="http://schemas.microsoft.com/office/drawing/2014/main" id="{146B5AAD-E46B-4113-8214-EF671E4C08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29" name="Picture 28" descr="Planet 1.1-a.jpg">
          <a:extLst>
            <a:ext uri="{FF2B5EF4-FFF2-40B4-BE49-F238E27FC236}">
              <a16:creationId xmlns:a16="http://schemas.microsoft.com/office/drawing/2014/main" id="{E8CC2E7A-9AA0-43A2-8CB2-D207DA117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0" name="Picture 29" descr="Planet 1.1-a.jpg">
          <a:extLst>
            <a:ext uri="{FF2B5EF4-FFF2-40B4-BE49-F238E27FC236}">
              <a16:creationId xmlns:a16="http://schemas.microsoft.com/office/drawing/2014/main" id="{C61936DA-B856-4B1C-8F44-18B9AC892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1" name="Picture 30" descr="Planet 1.1-a.jpg">
          <a:extLst>
            <a:ext uri="{FF2B5EF4-FFF2-40B4-BE49-F238E27FC236}">
              <a16:creationId xmlns:a16="http://schemas.microsoft.com/office/drawing/2014/main" id="{08B22AB5-A98B-45D0-9ADB-19843EE27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2" name="Picture 31" descr="Planet 1.1-a.jpg">
          <a:extLst>
            <a:ext uri="{FF2B5EF4-FFF2-40B4-BE49-F238E27FC236}">
              <a16:creationId xmlns:a16="http://schemas.microsoft.com/office/drawing/2014/main" id="{77C226FB-F9BF-4334-908C-F5054406D1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3" name="Picture 32" descr="Planet 1.1-a.jpg">
          <a:extLst>
            <a:ext uri="{FF2B5EF4-FFF2-40B4-BE49-F238E27FC236}">
              <a16:creationId xmlns:a16="http://schemas.microsoft.com/office/drawing/2014/main" id="{B40FB850-8B00-48A5-B6DB-1A27A38CC1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4" name="Picture 33" descr="Planet 1.1-a.jpg">
          <a:extLst>
            <a:ext uri="{FF2B5EF4-FFF2-40B4-BE49-F238E27FC236}">
              <a16:creationId xmlns:a16="http://schemas.microsoft.com/office/drawing/2014/main" id="{08608900-0AD5-40AD-9FB9-FD80244BA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5" name="Picture 34" descr="Planet 1.1-a.jpg">
          <a:extLst>
            <a:ext uri="{FF2B5EF4-FFF2-40B4-BE49-F238E27FC236}">
              <a16:creationId xmlns:a16="http://schemas.microsoft.com/office/drawing/2014/main" id="{26F23C24-FADA-43D3-B7F3-5B82ABD24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6" name="Picture 35" descr="Planet 1.1-a.jpg">
          <a:extLst>
            <a:ext uri="{FF2B5EF4-FFF2-40B4-BE49-F238E27FC236}">
              <a16:creationId xmlns:a16="http://schemas.microsoft.com/office/drawing/2014/main" id="{E135DC59-9906-4C98-8160-99CFC7789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7" name="Picture 36" descr="Planet 1.1-a.jpg">
          <a:extLst>
            <a:ext uri="{FF2B5EF4-FFF2-40B4-BE49-F238E27FC236}">
              <a16:creationId xmlns:a16="http://schemas.microsoft.com/office/drawing/2014/main" id="{C81041F6-B51D-4755-9744-9EB51F216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8" name="Picture 37" descr="Planet 1.1-a.jpg">
          <a:extLst>
            <a:ext uri="{FF2B5EF4-FFF2-40B4-BE49-F238E27FC236}">
              <a16:creationId xmlns:a16="http://schemas.microsoft.com/office/drawing/2014/main" id="{C49CA383-38F0-4179-B43F-68613B0FD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39" name="Picture 38" descr="Planet 1.1-a.jpg">
          <a:extLst>
            <a:ext uri="{FF2B5EF4-FFF2-40B4-BE49-F238E27FC236}">
              <a16:creationId xmlns:a16="http://schemas.microsoft.com/office/drawing/2014/main" id="{40DC2754-A6DA-4D48-9402-FFD412C4EE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0" name="Picture 39" descr="Planet 1.1-a.jpg">
          <a:extLst>
            <a:ext uri="{FF2B5EF4-FFF2-40B4-BE49-F238E27FC236}">
              <a16:creationId xmlns:a16="http://schemas.microsoft.com/office/drawing/2014/main" id="{C1AC5427-CFED-4188-836C-E6D221135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1" name="Picture 40" descr="Planet 1.1-a.jpg">
          <a:extLst>
            <a:ext uri="{FF2B5EF4-FFF2-40B4-BE49-F238E27FC236}">
              <a16:creationId xmlns:a16="http://schemas.microsoft.com/office/drawing/2014/main" id="{DE803173-D5FB-46FB-AD70-40CC635122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2" name="Picture 41" descr="Planet 1.1-a.jpg">
          <a:extLst>
            <a:ext uri="{FF2B5EF4-FFF2-40B4-BE49-F238E27FC236}">
              <a16:creationId xmlns:a16="http://schemas.microsoft.com/office/drawing/2014/main" id="{7AA3C08E-B70F-4A98-8CE7-F98AD8DB1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3" name="Picture 42" descr="Planet 1.1-a.jpg">
          <a:extLst>
            <a:ext uri="{FF2B5EF4-FFF2-40B4-BE49-F238E27FC236}">
              <a16:creationId xmlns:a16="http://schemas.microsoft.com/office/drawing/2014/main" id="{9FDAED9B-25C9-401A-B343-A5AFDC8BD9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4" name="Picture 43" descr="Planet 1.1-a.jpg">
          <a:extLst>
            <a:ext uri="{FF2B5EF4-FFF2-40B4-BE49-F238E27FC236}">
              <a16:creationId xmlns:a16="http://schemas.microsoft.com/office/drawing/2014/main" id="{8DE320D0-D607-4DCE-8ED7-3A335152A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5" name="Picture 44" descr="Planet 1.1-a.jpg">
          <a:extLst>
            <a:ext uri="{FF2B5EF4-FFF2-40B4-BE49-F238E27FC236}">
              <a16:creationId xmlns:a16="http://schemas.microsoft.com/office/drawing/2014/main" id="{1B87638B-DA29-432A-A12E-A21EFD47E9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6" name="Picture 45" descr="Planet 1.1-a.jpg">
          <a:extLst>
            <a:ext uri="{FF2B5EF4-FFF2-40B4-BE49-F238E27FC236}">
              <a16:creationId xmlns:a16="http://schemas.microsoft.com/office/drawing/2014/main" id="{972EC53C-1B7E-4FC5-BD94-2D6A874D36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7" name="Picture 46" descr="Planet 1.1-a.jpg">
          <a:extLst>
            <a:ext uri="{FF2B5EF4-FFF2-40B4-BE49-F238E27FC236}">
              <a16:creationId xmlns:a16="http://schemas.microsoft.com/office/drawing/2014/main" id="{E1AFA75F-1BA6-4A14-BD44-07267EE604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8" name="Picture 47" descr="Planet 1.1-a.jpg">
          <a:extLst>
            <a:ext uri="{FF2B5EF4-FFF2-40B4-BE49-F238E27FC236}">
              <a16:creationId xmlns:a16="http://schemas.microsoft.com/office/drawing/2014/main" id="{AA707593-D3B8-44D9-82B3-20FCEA11D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49" name="Picture 48" descr="Planet 1.1-a.jpg">
          <a:extLst>
            <a:ext uri="{FF2B5EF4-FFF2-40B4-BE49-F238E27FC236}">
              <a16:creationId xmlns:a16="http://schemas.microsoft.com/office/drawing/2014/main" id="{B87C3759-775F-408F-855C-DFD54FB92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0" name="Picture 49" descr="Planet 1.1-a.jpg">
          <a:extLst>
            <a:ext uri="{FF2B5EF4-FFF2-40B4-BE49-F238E27FC236}">
              <a16:creationId xmlns:a16="http://schemas.microsoft.com/office/drawing/2014/main" id="{F45EE0E9-0C64-48AD-B0FD-67F5DA12B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1" name="Picture 50" descr="Planet 1.1-a.jpg">
          <a:extLst>
            <a:ext uri="{FF2B5EF4-FFF2-40B4-BE49-F238E27FC236}">
              <a16:creationId xmlns:a16="http://schemas.microsoft.com/office/drawing/2014/main" id="{68468726-CCCF-438E-BE3C-4F87C7024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2" name="Picture 51" descr="Planet 1.1-a.jpg">
          <a:extLst>
            <a:ext uri="{FF2B5EF4-FFF2-40B4-BE49-F238E27FC236}">
              <a16:creationId xmlns:a16="http://schemas.microsoft.com/office/drawing/2014/main" id="{9782668E-9DB8-4E63-970E-80257BF770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3" name="Picture 52" descr="Planet 1.1-a.jpg">
          <a:extLst>
            <a:ext uri="{FF2B5EF4-FFF2-40B4-BE49-F238E27FC236}">
              <a16:creationId xmlns:a16="http://schemas.microsoft.com/office/drawing/2014/main" id="{F63877BA-6A9B-4437-A88C-4D82BCD3F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4" name="Picture 53" descr="Planet 1.1-a.jpg">
          <a:extLst>
            <a:ext uri="{FF2B5EF4-FFF2-40B4-BE49-F238E27FC236}">
              <a16:creationId xmlns:a16="http://schemas.microsoft.com/office/drawing/2014/main" id="{A2FEB623-B995-4269-9560-D234B0107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5" name="Picture 54" descr="Planet 1.1-a.jpg">
          <a:extLst>
            <a:ext uri="{FF2B5EF4-FFF2-40B4-BE49-F238E27FC236}">
              <a16:creationId xmlns:a16="http://schemas.microsoft.com/office/drawing/2014/main" id="{DD1D6012-57B6-418E-9A8D-48B46B2F5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6" name="Picture 55" descr="Planet 1.1-a.jpg">
          <a:extLst>
            <a:ext uri="{FF2B5EF4-FFF2-40B4-BE49-F238E27FC236}">
              <a16:creationId xmlns:a16="http://schemas.microsoft.com/office/drawing/2014/main" id="{34D5A0BC-8B3F-488B-A1AC-5167BB70C3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7" name="Picture 56" descr="Planet 1.1-a.jpg">
          <a:extLst>
            <a:ext uri="{FF2B5EF4-FFF2-40B4-BE49-F238E27FC236}">
              <a16:creationId xmlns:a16="http://schemas.microsoft.com/office/drawing/2014/main" id="{E4822759-B402-47F5-910E-7E871CFAB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8" name="Picture 57" descr="Planet 1.1-a.jpg">
          <a:extLst>
            <a:ext uri="{FF2B5EF4-FFF2-40B4-BE49-F238E27FC236}">
              <a16:creationId xmlns:a16="http://schemas.microsoft.com/office/drawing/2014/main" id="{809FB7CA-FF75-4285-B293-F9E8503A9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59" name="Picture 58" descr="Planet 1.1-a.jpg">
          <a:extLst>
            <a:ext uri="{FF2B5EF4-FFF2-40B4-BE49-F238E27FC236}">
              <a16:creationId xmlns:a16="http://schemas.microsoft.com/office/drawing/2014/main" id="{19ABBDE7-E28C-48B7-976A-A779788BC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0" name="Picture 59" descr="Planet 1.1-a.jpg">
          <a:extLst>
            <a:ext uri="{FF2B5EF4-FFF2-40B4-BE49-F238E27FC236}">
              <a16:creationId xmlns:a16="http://schemas.microsoft.com/office/drawing/2014/main" id="{7B0D6398-69F2-4AA1-9B20-70B8312533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1" name="Picture 60" descr="Planet 1.1-a.jpg">
          <a:extLst>
            <a:ext uri="{FF2B5EF4-FFF2-40B4-BE49-F238E27FC236}">
              <a16:creationId xmlns:a16="http://schemas.microsoft.com/office/drawing/2014/main" id="{752127DE-73C8-4410-917E-EA3D715EF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2" name="Picture 61" descr="Planet 1.1-a.jpg">
          <a:extLst>
            <a:ext uri="{FF2B5EF4-FFF2-40B4-BE49-F238E27FC236}">
              <a16:creationId xmlns:a16="http://schemas.microsoft.com/office/drawing/2014/main" id="{5F5246BE-D0C1-4396-94F8-66ADB3A99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3" name="Picture 62" descr="Planet 1.1-a.jpg">
          <a:extLst>
            <a:ext uri="{FF2B5EF4-FFF2-40B4-BE49-F238E27FC236}">
              <a16:creationId xmlns:a16="http://schemas.microsoft.com/office/drawing/2014/main" id="{5EB0E616-C6C1-435A-A4B8-0F6A0FC39B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4" name="Picture 63" descr="Planet 1.1-a.jpg">
          <a:extLst>
            <a:ext uri="{FF2B5EF4-FFF2-40B4-BE49-F238E27FC236}">
              <a16:creationId xmlns:a16="http://schemas.microsoft.com/office/drawing/2014/main" id="{A89B2921-BB4D-49CF-A201-58989D3429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5" name="Picture 64" descr="Planet 1.1-a.jpg">
          <a:extLst>
            <a:ext uri="{FF2B5EF4-FFF2-40B4-BE49-F238E27FC236}">
              <a16:creationId xmlns:a16="http://schemas.microsoft.com/office/drawing/2014/main" id="{6E1A7F2B-8E3B-42BA-96E8-2A2972702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6" name="Picture 65" descr="Planet 1.1-a.jpg">
          <a:extLst>
            <a:ext uri="{FF2B5EF4-FFF2-40B4-BE49-F238E27FC236}">
              <a16:creationId xmlns:a16="http://schemas.microsoft.com/office/drawing/2014/main" id="{3570E514-D23D-47D5-A2B3-4DD314762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7" name="Picture 66" descr="Planet 1.1-a.jpg">
          <a:extLst>
            <a:ext uri="{FF2B5EF4-FFF2-40B4-BE49-F238E27FC236}">
              <a16:creationId xmlns:a16="http://schemas.microsoft.com/office/drawing/2014/main" id="{DAB6D569-6527-420E-98F2-A18E8E5CA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8" name="Picture 67" descr="Planet 1.1-a.jpg">
          <a:extLst>
            <a:ext uri="{FF2B5EF4-FFF2-40B4-BE49-F238E27FC236}">
              <a16:creationId xmlns:a16="http://schemas.microsoft.com/office/drawing/2014/main" id="{437432EB-4975-420F-8D5F-90EBF64F5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69" name="Picture 68" descr="Planet 1.1-a.jpg">
          <a:extLst>
            <a:ext uri="{FF2B5EF4-FFF2-40B4-BE49-F238E27FC236}">
              <a16:creationId xmlns:a16="http://schemas.microsoft.com/office/drawing/2014/main" id="{8BA2AAFC-0695-4930-B5AA-EA7809718B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0" name="Picture 69" descr="Planet 1.1-a.jpg">
          <a:extLst>
            <a:ext uri="{FF2B5EF4-FFF2-40B4-BE49-F238E27FC236}">
              <a16:creationId xmlns:a16="http://schemas.microsoft.com/office/drawing/2014/main" id="{27EEA5C5-3486-404E-8EE1-B1A6B2C93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1" name="Picture 70" descr="Planet 1.1-a.jpg">
          <a:extLst>
            <a:ext uri="{FF2B5EF4-FFF2-40B4-BE49-F238E27FC236}">
              <a16:creationId xmlns:a16="http://schemas.microsoft.com/office/drawing/2014/main" id="{5DD9F383-BE9F-4F82-93D4-D6BB8F86A7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2" name="Picture 71" descr="Planet 1.1-a.jpg">
          <a:extLst>
            <a:ext uri="{FF2B5EF4-FFF2-40B4-BE49-F238E27FC236}">
              <a16:creationId xmlns:a16="http://schemas.microsoft.com/office/drawing/2014/main" id="{7E20951A-D759-43C4-A70D-55C5163994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3" name="Picture 72" descr="Planet 1.1-a.jpg">
          <a:extLst>
            <a:ext uri="{FF2B5EF4-FFF2-40B4-BE49-F238E27FC236}">
              <a16:creationId xmlns:a16="http://schemas.microsoft.com/office/drawing/2014/main" id="{FC315420-DADF-4C79-BAF8-AE30910B5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4" name="Picture 73" descr="Planet 1.1-a.jpg">
          <a:extLst>
            <a:ext uri="{FF2B5EF4-FFF2-40B4-BE49-F238E27FC236}">
              <a16:creationId xmlns:a16="http://schemas.microsoft.com/office/drawing/2014/main" id="{1E789F27-16D3-4C66-BD00-17EC54A2F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5" name="Picture 74" descr="Planet 1.1-a.jpg">
          <a:extLst>
            <a:ext uri="{FF2B5EF4-FFF2-40B4-BE49-F238E27FC236}">
              <a16:creationId xmlns:a16="http://schemas.microsoft.com/office/drawing/2014/main" id="{A7213B07-1967-48BF-940E-3AADAE710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6" name="Picture 75" descr="Planet 1.1-a.jpg">
          <a:extLst>
            <a:ext uri="{FF2B5EF4-FFF2-40B4-BE49-F238E27FC236}">
              <a16:creationId xmlns:a16="http://schemas.microsoft.com/office/drawing/2014/main" id="{93AD2264-42F9-4F13-8426-D2FB4BE8F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7" name="Picture 76" descr="Planet 1.1-a.jpg">
          <a:extLst>
            <a:ext uri="{FF2B5EF4-FFF2-40B4-BE49-F238E27FC236}">
              <a16:creationId xmlns:a16="http://schemas.microsoft.com/office/drawing/2014/main" id="{206D0DD4-D75E-4BF7-88E4-D353E2DC8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8" name="Picture 77" descr="Planet 1.1-a.jpg">
          <a:extLst>
            <a:ext uri="{FF2B5EF4-FFF2-40B4-BE49-F238E27FC236}">
              <a16:creationId xmlns:a16="http://schemas.microsoft.com/office/drawing/2014/main" id="{0612306E-246D-4ADE-BB20-676B2DF71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79" name="Picture 78" descr="Planet 1.1-a.jpg">
          <a:extLst>
            <a:ext uri="{FF2B5EF4-FFF2-40B4-BE49-F238E27FC236}">
              <a16:creationId xmlns:a16="http://schemas.microsoft.com/office/drawing/2014/main" id="{E8BF2166-23D1-4250-A9F1-530A63866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0" name="Picture 79" descr="Planet 1.1-a.jpg">
          <a:extLst>
            <a:ext uri="{FF2B5EF4-FFF2-40B4-BE49-F238E27FC236}">
              <a16:creationId xmlns:a16="http://schemas.microsoft.com/office/drawing/2014/main" id="{8AF6E6F3-456B-47A2-83E8-41A29915AF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1" name="Picture 80" descr="Planet 1.1-a.jpg">
          <a:extLst>
            <a:ext uri="{FF2B5EF4-FFF2-40B4-BE49-F238E27FC236}">
              <a16:creationId xmlns:a16="http://schemas.microsoft.com/office/drawing/2014/main" id="{DB0A62D0-563C-4A92-BFCA-B1882F407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2" name="Picture 81" descr="Planet 1.1-a.jpg">
          <a:extLst>
            <a:ext uri="{FF2B5EF4-FFF2-40B4-BE49-F238E27FC236}">
              <a16:creationId xmlns:a16="http://schemas.microsoft.com/office/drawing/2014/main" id="{236F29E1-2A17-4620-8EF4-A485B7FCA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3" name="Picture 82" descr="Planet 1.1-a.jpg">
          <a:extLst>
            <a:ext uri="{FF2B5EF4-FFF2-40B4-BE49-F238E27FC236}">
              <a16:creationId xmlns:a16="http://schemas.microsoft.com/office/drawing/2014/main" id="{2E1DE451-81DD-40DE-AE06-D38EF406F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4" name="Picture 83" descr="Planet 1.1-a.jpg">
          <a:extLst>
            <a:ext uri="{FF2B5EF4-FFF2-40B4-BE49-F238E27FC236}">
              <a16:creationId xmlns:a16="http://schemas.microsoft.com/office/drawing/2014/main" id="{14AFF957-6F04-4D08-B4F3-9A97B18BE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5" name="Picture 84" descr="Planet 1.1-a.jpg">
          <a:extLst>
            <a:ext uri="{FF2B5EF4-FFF2-40B4-BE49-F238E27FC236}">
              <a16:creationId xmlns:a16="http://schemas.microsoft.com/office/drawing/2014/main" id="{16B15367-0D9B-4712-A50E-662438A55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6" name="Picture 85" descr="Planet 1.1-a.jpg">
          <a:extLst>
            <a:ext uri="{FF2B5EF4-FFF2-40B4-BE49-F238E27FC236}">
              <a16:creationId xmlns:a16="http://schemas.microsoft.com/office/drawing/2014/main" id="{2FCE9719-AA22-40E2-8A9E-24A0F90FE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7" name="Picture 86" descr="Planet 1.1-a.jpg">
          <a:extLst>
            <a:ext uri="{FF2B5EF4-FFF2-40B4-BE49-F238E27FC236}">
              <a16:creationId xmlns:a16="http://schemas.microsoft.com/office/drawing/2014/main" id="{07EB0A3C-275C-4A43-B83D-BE81C6BF9F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8" name="Picture 87" descr="Planet 1.1-a.jpg">
          <a:extLst>
            <a:ext uri="{FF2B5EF4-FFF2-40B4-BE49-F238E27FC236}">
              <a16:creationId xmlns:a16="http://schemas.microsoft.com/office/drawing/2014/main" id="{6766777E-D277-47DB-AB37-2DEB56623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89" name="Picture 88" descr="Planet 1.1-a.jpg">
          <a:extLst>
            <a:ext uri="{FF2B5EF4-FFF2-40B4-BE49-F238E27FC236}">
              <a16:creationId xmlns:a16="http://schemas.microsoft.com/office/drawing/2014/main" id="{DD739FD3-3484-4EA0-A6D0-EA2312D5FF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0" name="Picture 89" descr="Planet 1.1-a.jpg">
          <a:extLst>
            <a:ext uri="{FF2B5EF4-FFF2-40B4-BE49-F238E27FC236}">
              <a16:creationId xmlns:a16="http://schemas.microsoft.com/office/drawing/2014/main" id="{46A32065-1225-4CBD-9DC0-F8BA317F7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1" name="Picture 90" descr="Planet 1.1-a.jpg">
          <a:extLst>
            <a:ext uri="{FF2B5EF4-FFF2-40B4-BE49-F238E27FC236}">
              <a16:creationId xmlns:a16="http://schemas.microsoft.com/office/drawing/2014/main" id="{3B8D4C03-BB7B-4441-8F9A-9CCD28A14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2" name="Picture 91" descr="Planet 1.1-a.jpg">
          <a:extLst>
            <a:ext uri="{FF2B5EF4-FFF2-40B4-BE49-F238E27FC236}">
              <a16:creationId xmlns:a16="http://schemas.microsoft.com/office/drawing/2014/main" id="{E6FB695C-11F4-4F8C-AAC8-14A9ED8A0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3" name="Picture 92" descr="Planet 1.1-a.jpg">
          <a:extLst>
            <a:ext uri="{FF2B5EF4-FFF2-40B4-BE49-F238E27FC236}">
              <a16:creationId xmlns:a16="http://schemas.microsoft.com/office/drawing/2014/main" id="{3070EBB0-714A-4161-99A3-D77B019278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4" name="Picture 93" descr="Planet 1.1-a.jpg">
          <a:extLst>
            <a:ext uri="{FF2B5EF4-FFF2-40B4-BE49-F238E27FC236}">
              <a16:creationId xmlns:a16="http://schemas.microsoft.com/office/drawing/2014/main" id="{F51D86F6-B25A-47CE-9FCB-6FB089CDC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5" name="Picture 94" descr="Planet 1.1-a.jpg">
          <a:extLst>
            <a:ext uri="{FF2B5EF4-FFF2-40B4-BE49-F238E27FC236}">
              <a16:creationId xmlns:a16="http://schemas.microsoft.com/office/drawing/2014/main" id="{23E9F580-7919-443F-B087-CEA3D847E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6" name="Picture 95" descr="Planet 1.1-a.jpg">
          <a:extLst>
            <a:ext uri="{FF2B5EF4-FFF2-40B4-BE49-F238E27FC236}">
              <a16:creationId xmlns:a16="http://schemas.microsoft.com/office/drawing/2014/main" id="{C72767DD-72DA-4CF9-9050-16C6BA72C8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7" name="Picture 96" descr="Planet 1.1-a.jpg">
          <a:extLst>
            <a:ext uri="{FF2B5EF4-FFF2-40B4-BE49-F238E27FC236}">
              <a16:creationId xmlns:a16="http://schemas.microsoft.com/office/drawing/2014/main" id="{7BBDCDF6-BCD4-410C-B763-E19667B51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8" name="Picture 97" descr="Planet 1.1-a.jpg">
          <a:extLst>
            <a:ext uri="{FF2B5EF4-FFF2-40B4-BE49-F238E27FC236}">
              <a16:creationId xmlns:a16="http://schemas.microsoft.com/office/drawing/2014/main" id="{5F7106A3-8676-4998-8E38-541E6096F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99" name="Picture 98" descr="Planet 1.1-a.jpg">
          <a:extLst>
            <a:ext uri="{FF2B5EF4-FFF2-40B4-BE49-F238E27FC236}">
              <a16:creationId xmlns:a16="http://schemas.microsoft.com/office/drawing/2014/main" id="{ACECA58D-C145-4A76-9152-9F05D362E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0" name="Picture 99" descr="Planet 1.1-a.jpg">
          <a:extLst>
            <a:ext uri="{FF2B5EF4-FFF2-40B4-BE49-F238E27FC236}">
              <a16:creationId xmlns:a16="http://schemas.microsoft.com/office/drawing/2014/main" id="{ABBA0C00-CE56-4D9A-B75A-F1C494DF4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1" name="Picture 100" descr="Planet 1.1-a.jpg">
          <a:extLst>
            <a:ext uri="{FF2B5EF4-FFF2-40B4-BE49-F238E27FC236}">
              <a16:creationId xmlns:a16="http://schemas.microsoft.com/office/drawing/2014/main" id="{A2F275C2-A3F2-4E45-8A4C-30BB4A2C8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2" name="Picture 101" descr="Planet 1.1-a.jpg">
          <a:extLst>
            <a:ext uri="{FF2B5EF4-FFF2-40B4-BE49-F238E27FC236}">
              <a16:creationId xmlns:a16="http://schemas.microsoft.com/office/drawing/2014/main" id="{25DC71C8-D34D-4418-B1C6-51A69F34F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1362075</xdr:colOff>
      <xdr:row>73</xdr:row>
      <xdr:rowOff>0</xdr:rowOff>
    </xdr:to>
    <xdr:pic>
      <xdr:nvPicPr>
        <xdr:cNvPr id="103" name="Picture 102" descr="Planet 1.1-a.jpg">
          <a:extLst>
            <a:ext uri="{FF2B5EF4-FFF2-40B4-BE49-F238E27FC236}">
              <a16:creationId xmlns:a16="http://schemas.microsoft.com/office/drawing/2014/main" id="{E9A777ED-EFE4-45C6-9E15-BEB0F03AB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903220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59DDE-44FB-4D4B-B690-7D4B0EAD37CC}">
  <dimension ref="A1:C25"/>
  <sheetViews>
    <sheetView tabSelected="1" workbookViewId="0">
      <selection activeCell="B21" sqref="B21"/>
    </sheetView>
  </sheetViews>
  <sheetFormatPr defaultRowHeight="18"/>
  <cols>
    <col min="1" max="1" width="6.42578125" style="460" customWidth="1"/>
    <col min="2" max="2" width="59" style="460" customWidth="1"/>
    <col min="3" max="3" width="23.28515625" style="460" customWidth="1"/>
    <col min="4" max="16384" width="9.140625" style="460"/>
  </cols>
  <sheetData>
    <row r="1" spans="1:3">
      <c r="A1" s="465" t="s">
        <v>660</v>
      </c>
      <c r="B1" s="465"/>
      <c r="C1" s="465"/>
    </row>
    <row r="2" spans="1:3" ht="48" customHeight="1">
      <c r="A2" s="466" t="s">
        <v>661</v>
      </c>
      <c r="B2" s="466"/>
      <c r="C2" s="466"/>
    </row>
    <row r="5" spans="1:3">
      <c r="A5" s="460" t="s">
        <v>1</v>
      </c>
      <c r="B5" s="460" t="s">
        <v>662</v>
      </c>
      <c r="C5" s="462"/>
    </row>
    <row r="6" spans="1:3">
      <c r="A6" s="460" t="s">
        <v>2</v>
      </c>
      <c r="B6" s="460" t="s">
        <v>746</v>
      </c>
      <c r="C6" s="462"/>
    </row>
    <row r="7" spans="1:3">
      <c r="A7" s="460" t="s">
        <v>3</v>
      </c>
      <c r="B7" s="460" t="s">
        <v>847</v>
      </c>
      <c r="C7" s="462"/>
    </row>
    <row r="8" spans="1:3">
      <c r="C8" s="462"/>
    </row>
    <row r="9" spans="1:3">
      <c r="B9" s="463" t="s">
        <v>848</v>
      </c>
      <c r="C9" s="464"/>
    </row>
    <row r="10" spans="1:3">
      <c r="B10" s="463" t="s">
        <v>849</v>
      </c>
      <c r="C10" s="464"/>
    </row>
    <row r="11" spans="1:3">
      <c r="B11" s="463" t="s">
        <v>850</v>
      </c>
      <c r="C11" s="464"/>
    </row>
    <row r="12" spans="1:3">
      <c r="B12" s="461"/>
      <c r="C12" s="462"/>
    </row>
    <row r="13" spans="1:3">
      <c r="C13" s="462"/>
    </row>
    <row r="18" spans="2:2">
      <c r="B18" s="460" t="s">
        <v>851</v>
      </c>
    </row>
    <row r="24" spans="2:2">
      <c r="B24" s="460" t="s">
        <v>852</v>
      </c>
    </row>
    <row r="25" spans="2:2">
      <c r="B25" s="460" t="s">
        <v>853</v>
      </c>
    </row>
  </sheetData>
  <mergeCells count="2">
    <mergeCell ref="A2:C2"/>
    <mergeCell ref="A1:C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9"/>
  <sheetViews>
    <sheetView view="pageBreakPreview" topLeftCell="A37" zoomScaleNormal="100" zoomScaleSheetLayoutView="100" workbookViewId="0">
      <selection activeCell="F63" sqref="F63:F66"/>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7</v>
      </c>
      <c r="B2" s="62"/>
      <c r="C2" s="29" t="s">
        <v>14</v>
      </c>
    </row>
    <row r="3" spans="1:11">
      <c r="B3" s="62"/>
      <c r="C3" s="29"/>
    </row>
    <row r="4" spans="1:11">
      <c r="B4" s="62"/>
      <c r="C4" s="29" t="s">
        <v>79</v>
      </c>
    </row>
    <row r="5" spans="1:11" s="89" customFormat="1" ht="13.5" customHeight="1">
      <c r="A5" s="207"/>
      <c r="B5" s="207"/>
      <c r="C5" s="207"/>
      <c r="D5" s="207"/>
      <c r="E5" s="207"/>
      <c r="F5" s="207"/>
      <c r="I5" s="61"/>
      <c r="J5" s="61"/>
      <c r="K5" s="61"/>
    </row>
    <row r="6" spans="1:11" s="89" customFormat="1">
      <c r="A6" s="208" t="s">
        <v>186</v>
      </c>
      <c r="B6" s="208"/>
      <c r="C6" s="208"/>
      <c r="D6" s="208"/>
      <c r="E6" s="208"/>
      <c r="F6" s="208"/>
      <c r="I6" s="61"/>
      <c r="J6" s="61"/>
      <c r="K6" s="61"/>
    </row>
    <row r="7" spans="1:11" s="89" customFormat="1" ht="12.75" customHeight="1">
      <c r="A7" s="143"/>
      <c r="B7" s="109"/>
      <c r="C7" s="109"/>
      <c r="D7" s="109"/>
      <c r="E7" s="109"/>
      <c r="F7" s="109"/>
      <c r="I7" s="61"/>
      <c r="J7" s="61"/>
      <c r="K7" s="61"/>
    </row>
    <row r="8" spans="1:11" s="144" customFormat="1" ht="41.25" customHeight="1">
      <c r="A8" s="209" t="s">
        <v>187</v>
      </c>
      <c r="B8" s="209"/>
      <c r="C8" s="209"/>
      <c r="D8" s="209"/>
      <c r="E8" s="209"/>
      <c r="F8" s="209"/>
      <c r="I8" s="61"/>
      <c r="J8" s="61"/>
      <c r="K8" s="61"/>
    </row>
    <row r="9" spans="1:11" s="144" customFormat="1">
      <c r="A9" s="109" t="s">
        <v>188</v>
      </c>
      <c r="B9" s="86"/>
      <c r="C9" s="109"/>
      <c r="D9" s="109"/>
      <c r="E9" s="109"/>
      <c r="F9" s="109"/>
      <c r="I9" s="61"/>
      <c r="J9" s="61"/>
      <c r="K9" s="61"/>
    </row>
    <row r="10" spans="1:11" s="144" customFormat="1">
      <c r="A10" s="109" t="s">
        <v>189</v>
      </c>
      <c r="B10" s="86"/>
      <c r="C10" s="109"/>
      <c r="D10" s="109"/>
      <c r="E10" s="109"/>
      <c r="F10" s="109"/>
      <c r="I10" s="61"/>
      <c r="J10" s="61"/>
      <c r="K10" s="61"/>
    </row>
    <row r="11" spans="1:11" s="144" customFormat="1">
      <c r="A11" s="109" t="s">
        <v>190</v>
      </c>
      <c r="B11" s="86"/>
      <c r="C11" s="109"/>
      <c r="D11" s="109"/>
      <c r="E11" s="109"/>
      <c r="F11" s="109"/>
      <c r="I11" s="61"/>
      <c r="J11" s="61"/>
      <c r="K11" s="61"/>
    </row>
    <row r="12" spans="1:11" s="144" customFormat="1">
      <c r="A12" s="109" t="s">
        <v>191</v>
      </c>
      <c r="B12" s="86"/>
      <c r="C12" s="109"/>
      <c r="D12" s="109"/>
      <c r="E12" s="109"/>
      <c r="F12" s="109"/>
      <c r="I12" s="61"/>
      <c r="J12" s="61"/>
      <c r="K12" s="61"/>
    </row>
    <row r="13" spans="1:11" s="144" customFormat="1" ht="28.15" customHeight="1">
      <c r="A13" s="209" t="s">
        <v>192</v>
      </c>
      <c r="B13" s="209"/>
      <c r="C13" s="209"/>
      <c r="D13" s="209"/>
      <c r="E13" s="209"/>
      <c r="F13" s="209"/>
      <c r="I13" s="61"/>
      <c r="J13" s="61"/>
      <c r="K13" s="61"/>
    </row>
    <row r="14" spans="1:11" s="144" customFormat="1" ht="39.75" customHeight="1">
      <c r="A14" s="206" t="s">
        <v>193</v>
      </c>
      <c r="B14" s="206"/>
      <c r="C14" s="206"/>
      <c r="D14" s="206"/>
      <c r="E14" s="206"/>
      <c r="F14" s="206"/>
      <c r="I14" s="61"/>
      <c r="J14" s="61"/>
      <c r="K14" s="61"/>
    </row>
    <row r="15" spans="1:11" s="144" customFormat="1" ht="40.9" customHeight="1">
      <c r="A15" s="209" t="s">
        <v>194</v>
      </c>
      <c r="B15" s="209"/>
      <c r="C15" s="209"/>
      <c r="D15" s="209"/>
      <c r="E15" s="209"/>
      <c r="F15" s="209"/>
      <c r="I15" s="61"/>
      <c r="J15" s="61"/>
      <c r="K15" s="61"/>
    </row>
    <row r="16" spans="1:11" s="144" customFormat="1" ht="42" customHeight="1">
      <c r="A16" s="206" t="s">
        <v>195</v>
      </c>
      <c r="B16" s="206"/>
      <c r="C16" s="206"/>
      <c r="D16" s="206"/>
      <c r="E16" s="206"/>
      <c r="F16" s="206"/>
      <c r="I16" s="61"/>
      <c r="J16" s="61"/>
      <c r="K16" s="61"/>
    </row>
    <row r="17" spans="1:11" s="144" customFormat="1" ht="40.15" customHeight="1">
      <c r="A17" s="206" t="s">
        <v>196</v>
      </c>
      <c r="B17" s="206"/>
      <c r="C17" s="206"/>
      <c r="D17" s="206"/>
      <c r="E17" s="206"/>
      <c r="F17" s="206"/>
      <c r="I17" s="61"/>
      <c r="J17" s="61"/>
      <c r="K17" s="61"/>
    </row>
    <row r="18" spans="1:11" s="144" customFormat="1" ht="40.9" customHeight="1">
      <c r="A18" s="206" t="s">
        <v>197</v>
      </c>
      <c r="B18" s="206"/>
      <c r="C18" s="206"/>
      <c r="D18" s="206"/>
      <c r="E18" s="206"/>
      <c r="F18" s="206"/>
      <c r="I18" s="61"/>
      <c r="J18" s="61"/>
      <c r="K18" s="61"/>
    </row>
    <row r="19" spans="1:11" s="144" customFormat="1" ht="39" customHeight="1">
      <c r="A19" s="206" t="s">
        <v>198</v>
      </c>
      <c r="B19" s="206"/>
      <c r="C19" s="206"/>
      <c r="D19" s="206"/>
      <c r="E19" s="206"/>
      <c r="F19" s="206"/>
      <c r="I19" s="61"/>
      <c r="J19" s="61"/>
      <c r="K19" s="61"/>
    </row>
    <row r="20" spans="1:11" s="144" customFormat="1" ht="43.5" customHeight="1">
      <c r="A20" s="209" t="s">
        <v>199</v>
      </c>
      <c r="B20" s="209"/>
      <c r="C20" s="209"/>
      <c r="D20" s="209"/>
      <c r="E20" s="209"/>
      <c r="F20" s="209"/>
      <c r="I20" s="61"/>
      <c r="J20" s="61"/>
      <c r="K20" s="61"/>
    </row>
    <row r="21" spans="1:11" s="144" customFormat="1" ht="15" customHeight="1">
      <c r="A21" s="109" t="s">
        <v>200</v>
      </c>
      <c r="B21" s="93"/>
      <c r="C21" s="109"/>
      <c r="D21" s="109"/>
      <c r="E21" s="109"/>
      <c r="F21" s="109"/>
      <c r="I21" s="61"/>
      <c r="J21" s="61"/>
      <c r="K21" s="61"/>
    </row>
    <row r="22" spans="1:11" s="144" customFormat="1" ht="39" customHeight="1">
      <c r="A22" s="206" t="s">
        <v>201</v>
      </c>
      <c r="B22" s="206"/>
      <c r="C22" s="206"/>
      <c r="D22" s="206"/>
      <c r="E22" s="206"/>
      <c r="F22" s="206"/>
      <c r="I22" s="61"/>
      <c r="J22" s="61"/>
      <c r="K22" s="61"/>
    </row>
    <row r="23" spans="1:11" s="144" customFormat="1">
      <c r="A23" s="110"/>
      <c r="B23" s="145"/>
      <c r="C23" s="146"/>
      <c r="D23" s="88"/>
      <c r="E23" s="88"/>
      <c r="F23" s="147"/>
      <c r="I23" s="61"/>
      <c r="J23" s="61"/>
      <c r="K23" s="61"/>
    </row>
    <row r="24" spans="1:11" s="144" customFormat="1">
      <c r="A24" s="208" t="s">
        <v>202</v>
      </c>
      <c r="B24" s="208"/>
      <c r="C24" s="208"/>
      <c r="D24" s="208"/>
      <c r="E24" s="208"/>
      <c r="F24" s="208"/>
      <c r="I24" s="61"/>
      <c r="J24" s="61"/>
      <c r="K24" s="61"/>
    </row>
    <row r="25" spans="1:11" s="144" customFormat="1">
      <c r="A25" s="113"/>
      <c r="B25" s="114"/>
      <c r="C25" s="97"/>
      <c r="D25" s="97"/>
      <c r="E25" s="95"/>
      <c r="F25" s="95"/>
      <c r="I25" s="61"/>
      <c r="J25" s="61"/>
      <c r="K25" s="61"/>
    </row>
    <row r="26" spans="1:11" s="144" customFormat="1" ht="25.5" customHeight="1">
      <c r="A26" s="197" t="s">
        <v>203</v>
      </c>
      <c r="B26" s="197"/>
      <c r="C26" s="197"/>
      <c r="D26" s="197"/>
      <c r="E26" s="197"/>
      <c r="F26" s="197"/>
      <c r="I26" s="61"/>
      <c r="J26" s="61"/>
      <c r="K26" s="61"/>
    </row>
    <row r="27" spans="1:11" s="144" customFormat="1">
      <c r="A27" s="95" t="s">
        <v>204</v>
      </c>
      <c r="B27" s="86"/>
      <c r="C27" s="95"/>
      <c r="D27" s="95"/>
      <c r="E27" s="95"/>
      <c r="F27" s="95"/>
      <c r="I27" s="61"/>
      <c r="J27" s="61"/>
      <c r="K27" s="61"/>
    </row>
    <row r="28" spans="1:11" s="144" customFormat="1">
      <c r="A28" s="95" t="s">
        <v>205</v>
      </c>
      <c r="B28" s="86"/>
      <c r="C28" s="95"/>
      <c r="D28" s="95"/>
      <c r="E28" s="95"/>
      <c r="F28" s="95"/>
      <c r="I28" s="61"/>
      <c r="J28" s="61"/>
      <c r="K28" s="61"/>
    </row>
    <row r="29" spans="1:11" s="144" customFormat="1">
      <c r="A29" s="95" t="s">
        <v>206</v>
      </c>
      <c r="B29" s="86"/>
      <c r="C29" s="95"/>
      <c r="D29" s="95"/>
      <c r="E29" s="95"/>
      <c r="F29" s="95"/>
      <c r="I29" s="61"/>
      <c r="J29" s="61"/>
      <c r="K29" s="61"/>
    </row>
    <row r="30" spans="1:11" s="144" customFormat="1">
      <c r="A30" s="95" t="s">
        <v>207</v>
      </c>
      <c r="B30" s="86"/>
      <c r="C30" s="95"/>
      <c r="D30" s="95"/>
      <c r="E30" s="95"/>
      <c r="F30" s="95"/>
      <c r="I30" s="61"/>
      <c r="J30" s="61"/>
      <c r="K30" s="61"/>
    </row>
    <row r="31" spans="1:11" s="144" customFormat="1">
      <c r="A31" s="95" t="s">
        <v>208</v>
      </c>
      <c r="B31" s="86"/>
      <c r="C31" s="95"/>
      <c r="D31" s="95"/>
      <c r="E31" s="95"/>
      <c r="F31" s="95"/>
      <c r="I31" s="61"/>
      <c r="J31" s="61"/>
      <c r="K31" s="61"/>
    </row>
    <row r="32" spans="1:11" s="144" customFormat="1">
      <c r="A32" s="95" t="s">
        <v>209</v>
      </c>
      <c r="B32" s="86"/>
      <c r="C32" s="95"/>
      <c r="D32" s="95"/>
      <c r="E32" s="95"/>
      <c r="F32" s="95"/>
      <c r="I32" s="61"/>
      <c r="J32" s="61"/>
      <c r="K32" s="61"/>
    </row>
    <row r="33" spans="1:11" s="144" customFormat="1">
      <c r="A33" s="95" t="s">
        <v>210</v>
      </c>
      <c r="B33" s="86"/>
      <c r="C33" s="95"/>
      <c r="D33" s="95"/>
      <c r="E33" s="95"/>
      <c r="F33" s="95"/>
      <c r="I33" s="61"/>
      <c r="J33" s="61"/>
      <c r="K33" s="61"/>
    </row>
    <row r="34" spans="1:11" s="144" customFormat="1">
      <c r="A34" s="95" t="s">
        <v>211</v>
      </c>
      <c r="B34" s="86"/>
      <c r="C34" s="95"/>
      <c r="D34" s="95"/>
      <c r="E34" s="95"/>
      <c r="F34" s="95"/>
      <c r="I34" s="61"/>
      <c r="J34" s="61"/>
      <c r="K34" s="61"/>
    </row>
    <row r="35" spans="1:11" s="144" customFormat="1">
      <c r="A35" s="95" t="s">
        <v>212</v>
      </c>
      <c r="B35" s="86"/>
      <c r="C35" s="95"/>
      <c r="D35" s="95"/>
      <c r="E35" s="95"/>
      <c r="F35" s="95"/>
      <c r="I35" s="61"/>
      <c r="J35" s="61"/>
      <c r="K35" s="61"/>
    </row>
    <row r="36" spans="1:11" s="144" customFormat="1" ht="27.75" customHeight="1">
      <c r="A36" s="197" t="s">
        <v>213</v>
      </c>
      <c r="B36" s="197"/>
      <c r="C36" s="197"/>
      <c r="D36" s="197"/>
      <c r="E36" s="197"/>
      <c r="F36" s="197"/>
      <c r="I36" s="61"/>
      <c r="J36" s="61"/>
      <c r="K36" s="61"/>
    </row>
    <row r="37" spans="1:11" s="144" customFormat="1" ht="42.6" customHeight="1">
      <c r="A37" s="197" t="s">
        <v>214</v>
      </c>
      <c r="B37" s="197"/>
      <c r="C37" s="197"/>
      <c r="D37" s="197"/>
      <c r="E37" s="197"/>
      <c r="F37" s="197"/>
      <c r="I37" s="61"/>
      <c r="J37" s="61"/>
      <c r="K37" s="61"/>
    </row>
    <row r="38" spans="1:11" s="144" customFormat="1" ht="16.5" customHeight="1">
      <c r="A38" s="197" t="s">
        <v>215</v>
      </c>
      <c r="B38" s="197"/>
      <c r="C38" s="197"/>
      <c r="D38" s="197"/>
      <c r="E38" s="197"/>
      <c r="F38" s="197"/>
      <c r="I38" s="61"/>
      <c r="J38" s="61"/>
      <c r="K38" s="61"/>
    </row>
    <row r="39" spans="1:11" s="144" customFormat="1" ht="42" customHeight="1">
      <c r="A39" s="197" t="s">
        <v>216</v>
      </c>
      <c r="B39" s="197"/>
      <c r="C39" s="197"/>
      <c r="D39" s="197"/>
      <c r="E39" s="197"/>
      <c r="F39" s="197"/>
      <c r="I39" s="61"/>
      <c r="J39" s="61"/>
      <c r="K39" s="61"/>
    </row>
    <row r="40" spans="1:11" s="144" customFormat="1" ht="27" customHeight="1">
      <c r="A40" s="197" t="s">
        <v>217</v>
      </c>
      <c r="B40" s="197"/>
      <c r="C40" s="197"/>
      <c r="D40" s="197"/>
      <c r="E40" s="197"/>
      <c r="F40" s="197"/>
      <c r="I40" s="61"/>
      <c r="J40" s="61"/>
      <c r="K40" s="61"/>
    </row>
    <row r="41" spans="1:11" s="144" customFormat="1" ht="28.9" customHeight="1">
      <c r="A41" s="197" t="s">
        <v>218</v>
      </c>
      <c r="B41" s="197"/>
      <c r="C41" s="197"/>
      <c r="D41" s="197"/>
      <c r="E41" s="197"/>
      <c r="F41" s="197"/>
      <c r="I41" s="61"/>
      <c r="J41" s="61"/>
      <c r="K41" s="61"/>
    </row>
    <row r="42" spans="1:11" s="144" customFormat="1" ht="26.25" customHeight="1">
      <c r="A42" s="197" t="s">
        <v>219</v>
      </c>
      <c r="B42" s="197"/>
      <c r="C42" s="197"/>
      <c r="D42" s="197"/>
      <c r="E42" s="197"/>
      <c r="F42" s="197"/>
      <c r="I42" s="61"/>
      <c r="J42" s="61"/>
      <c r="K42" s="61"/>
    </row>
    <row r="43" spans="1:11" s="144" customFormat="1">
      <c r="A43" s="95"/>
      <c r="B43" s="86"/>
      <c r="C43" s="95"/>
      <c r="D43" s="95"/>
      <c r="E43" s="95"/>
      <c r="F43" s="95"/>
      <c r="I43" s="61"/>
      <c r="J43" s="61"/>
      <c r="K43" s="61"/>
    </row>
    <row r="44" spans="1:11" s="144" customFormat="1">
      <c r="A44" s="95" t="s">
        <v>165</v>
      </c>
      <c r="B44" s="86"/>
      <c r="C44" s="95"/>
      <c r="D44" s="95"/>
      <c r="E44" s="95"/>
      <c r="F44" s="95"/>
      <c r="I44" s="61"/>
      <c r="J44" s="61"/>
      <c r="K44" s="61"/>
    </row>
    <row r="45" spans="1:11" s="144" customFormat="1">
      <c r="A45" s="95" t="s">
        <v>220</v>
      </c>
      <c r="B45" s="86"/>
      <c r="C45" s="95"/>
      <c r="D45" s="95"/>
      <c r="E45" s="95"/>
      <c r="F45" s="95"/>
      <c r="I45" s="61"/>
      <c r="J45" s="61"/>
      <c r="K45" s="61"/>
    </row>
    <row r="46" spans="1:11" s="144" customFormat="1">
      <c r="A46" s="95" t="s">
        <v>221</v>
      </c>
      <c r="B46" s="86"/>
      <c r="C46" s="95"/>
      <c r="D46" s="95"/>
      <c r="E46" s="95"/>
      <c r="F46" s="95"/>
      <c r="I46" s="61"/>
      <c r="J46" s="61"/>
      <c r="K46" s="61"/>
    </row>
    <row r="47" spans="1:11" s="144" customFormat="1">
      <c r="A47" s="95" t="s">
        <v>222</v>
      </c>
      <c r="B47" s="86"/>
      <c r="C47" s="95"/>
      <c r="D47" s="95"/>
      <c r="E47" s="95"/>
      <c r="F47" s="95"/>
      <c r="I47" s="61"/>
      <c r="J47" s="61"/>
      <c r="K47" s="61"/>
    </row>
    <row r="48" spans="1:11" s="144" customFormat="1">
      <c r="A48" s="95" t="s">
        <v>223</v>
      </c>
      <c r="B48" s="86"/>
      <c r="C48" s="95"/>
      <c r="D48" s="95"/>
      <c r="E48" s="95"/>
      <c r="F48" s="95"/>
      <c r="I48" s="61"/>
      <c r="J48" s="61"/>
      <c r="K48" s="61"/>
    </row>
    <row r="49" spans="1:11" s="144" customFormat="1">
      <c r="A49" s="95" t="s">
        <v>224</v>
      </c>
      <c r="B49" s="86"/>
      <c r="C49" s="95"/>
      <c r="D49" s="95"/>
      <c r="E49" s="95"/>
      <c r="F49" s="95"/>
      <c r="I49" s="61"/>
      <c r="J49" s="61"/>
      <c r="K49" s="61"/>
    </row>
    <row r="50" spans="1:11" s="144" customFormat="1">
      <c r="A50" s="95" t="s">
        <v>225</v>
      </c>
      <c r="B50" s="86"/>
      <c r="C50" s="95"/>
      <c r="D50" s="95"/>
      <c r="E50" s="95"/>
      <c r="F50" s="95"/>
      <c r="I50" s="61"/>
      <c r="J50" s="61"/>
      <c r="K50" s="61"/>
    </row>
    <row r="51" spans="1:11" s="144" customFormat="1">
      <c r="A51" s="95" t="s">
        <v>226</v>
      </c>
      <c r="B51" s="86"/>
      <c r="C51" s="95"/>
      <c r="D51" s="95"/>
      <c r="E51" s="95"/>
      <c r="F51" s="95"/>
      <c r="I51" s="61"/>
      <c r="J51" s="61"/>
      <c r="K51" s="61"/>
    </row>
    <row r="52" spans="1:11" s="144" customFormat="1">
      <c r="A52" s="95" t="s">
        <v>227</v>
      </c>
      <c r="B52" s="86"/>
      <c r="C52" s="95"/>
      <c r="D52" s="95"/>
      <c r="E52" s="95"/>
      <c r="F52" s="95"/>
      <c r="I52" s="61"/>
      <c r="J52" s="61"/>
      <c r="K52" s="61"/>
    </row>
    <row r="53" spans="1:11" s="144" customFormat="1">
      <c r="A53" s="95" t="s">
        <v>228</v>
      </c>
      <c r="B53" s="86"/>
      <c r="C53" s="95"/>
      <c r="D53" s="95"/>
      <c r="E53" s="95"/>
      <c r="F53" s="95"/>
      <c r="I53" s="61"/>
      <c r="J53" s="61"/>
      <c r="K53" s="61"/>
    </row>
    <row r="54" spans="1:11" s="144" customFormat="1">
      <c r="A54" s="95" t="s">
        <v>129</v>
      </c>
      <c r="B54" s="86"/>
      <c r="C54" s="95"/>
      <c r="D54" s="95"/>
      <c r="E54" s="95"/>
      <c r="F54" s="95"/>
      <c r="I54" s="61"/>
      <c r="J54" s="61"/>
      <c r="K54" s="61"/>
    </row>
    <row r="55" spans="1:11" s="144" customFormat="1">
      <c r="A55" s="95" t="s">
        <v>229</v>
      </c>
      <c r="B55" s="86"/>
      <c r="C55" s="95"/>
      <c r="D55" s="95"/>
      <c r="E55" s="95"/>
      <c r="F55" s="95"/>
      <c r="I55" s="61"/>
      <c r="J55" s="61"/>
      <c r="K55" s="61"/>
    </row>
    <row r="56" spans="1:11" s="144" customFormat="1">
      <c r="A56" s="95" t="s">
        <v>230</v>
      </c>
      <c r="B56" s="86"/>
      <c r="C56" s="95"/>
      <c r="D56" s="95"/>
      <c r="E56" s="95"/>
      <c r="F56" s="95"/>
      <c r="I56" s="61"/>
      <c r="J56" s="61"/>
      <c r="K56" s="61"/>
    </row>
    <row r="57" spans="1:11" s="144" customFormat="1">
      <c r="A57" s="95" t="s">
        <v>231</v>
      </c>
      <c r="B57" s="86"/>
      <c r="C57" s="95"/>
      <c r="D57" s="95"/>
      <c r="E57" s="95"/>
      <c r="F57" s="95"/>
      <c r="I57" s="61"/>
      <c r="J57" s="61"/>
      <c r="K57" s="61"/>
    </row>
    <row r="58" spans="1:11" s="144" customFormat="1">
      <c r="A58" s="95"/>
      <c r="B58" s="86"/>
      <c r="C58" s="95"/>
      <c r="D58" s="95"/>
      <c r="E58" s="95"/>
      <c r="F58" s="95"/>
      <c r="I58" s="61"/>
      <c r="J58" s="61"/>
      <c r="K58" s="61"/>
    </row>
    <row r="59" spans="1:11" s="144" customFormat="1">
      <c r="A59" s="95" t="s">
        <v>232</v>
      </c>
      <c r="B59" s="86"/>
      <c r="C59" s="95"/>
      <c r="D59" s="95"/>
      <c r="E59" s="95"/>
      <c r="F59" s="95"/>
      <c r="I59" s="61"/>
      <c r="J59" s="61"/>
      <c r="K59" s="61"/>
    </row>
    <row r="60" spans="1:11" s="63" customFormat="1">
      <c r="B60" s="62"/>
      <c r="C60" s="28"/>
      <c r="F60" s="61"/>
      <c r="G60" s="61"/>
      <c r="I60" s="61"/>
      <c r="J60" s="61"/>
      <c r="K60" s="61"/>
    </row>
    <row r="61" spans="1:11">
      <c r="B61" s="62"/>
      <c r="C61" s="29"/>
    </row>
    <row r="62" spans="1:11">
      <c r="A62" s="81" t="str">
        <f>IF(OR(B62="",B62= " ")," ",$A$2)</f>
        <v xml:space="preserve"> </v>
      </c>
      <c r="B62" s="82" t="str">
        <f>IF(AND(C62&gt;0,NOT(C62=" "),NOT(C3&gt;0)),1+(COUNTIF($B3:B$3,"&gt;0"))," ")</f>
        <v xml:space="preserve"> </v>
      </c>
      <c r="C62" s="29"/>
    </row>
    <row r="63" spans="1:11" s="67" customFormat="1" ht="141.75" customHeight="1">
      <c r="A63" s="81" t="str">
        <f t="shared" ref="A63" si="0">IF(OR(B63="",B63= " ")," ",$A$2)</f>
        <v>7.</v>
      </c>
      <c r="B63" s="82">
        <f>IF(AND(C63&gt;0,NOT(C63=" "),NOT(C62&gt;0)),1+(COUNTIF($B$3:B62,"&gt;0"))," ")</f>
        <v>1</v>
      </c>
      <c r="C63" s="101" t="s">
        <v>534</v>
      </c>
      <c r="D63" s="71"/>
      <c r="E63" s="72"/>
      <c r="F63" s="72"/>
      <c r="G63" s="72"/>
      <c r="I63" s="61"/>
      <c r="J63" s="61"/>
      <c r="K63" s="61"/>
    </row>
    <row r="64" spans="1:11" s="67" customFormat="1" ht="87" customHeight="1">
      <c r="A64" s="81"/>
      <c r="B64" s="82"/>
      <c r="C64" s="101" t="s">
        <v>535</v>
      </c>
      <c r="D64" s="71"/>
      <c r="E64" s="72"/>
      <c r="F64" s="72"/>
      <c r="G64" s="72"/>
      <c r="I64" s="61"/>
      <c r="J64" s="61"/>
      <c r="K64" s="61"/>
    </row>
    <row r="65" spans="1:11" s="67" customFormat="1" ht="12.75" customHeight="1">
      <c r="A65" s="81"/>
      <c r="B65" s="82"/>
      <c r="C65" s="185" t="s">
        <v>536</v>
      </c>
      <c r="D65" s="71" t="s">
        <v>82</v>
      </c>
      <c r="E65" s="61">
        <v>36</v>
      </c>
      <c r="F65" s="31"/>
      <c r="G65" s="31">
        <f>F65*E65</f>
        <v>0</v>
      </c>
      <c r="I65" s="61"/>
      <c r="J65" s="61"/>
      <c r="K65" s="61"/>
    </row>
    <row r="66" spans="1:11" s="67" customFormat="1" ht="13.5" customHeight="1">
      <c r="A66" s="81" t="str">
        <f t="shared" ref="A66:A67" si="1">IF(OR(B66="",B66= " ")," ",$A$2)</f>
        <v xml:space="preserve"> </v>
      </c>
      <c r="B66" s="82" t="str">
        <f>IF(AND(C66&gt;0,NOT(C66=" "),NOT(C63&gt;0)),1+(COUNTIF($B$3:B63,"&gt;0"))," ")</f>
        <v xml:space="preserve"> </v>
      </c>
      <c r="C66" s="85" t="s">
        <v>537</v>
      </c>
      <c r="D66" s="71" t="s">
        <v>82</v>
      </c>
      <c r="E66" s="61">
        <v>36</v>
      </c>
      <c r="F66" s="31"/>
      <c r="G66" s="31">
        <f>F66*E66</f>
        <v>0</v>
      </c>
      <c r="I66" s="61"/>
      <c r="J66" s="61"/>
      <c r="K66" s="61"/>
    </row>
    <row r="67" spans="1:11" s="67" customFormat="1">
      <c r="A67" s="81" t="str">
        <f t="shared" si="1"/>
        <v xml:space="preserve"> </v>
      </c>
      <c r="B67" s="82" t="str">
        <f>IF(AND(C67&gt;0,NOT(C67=" "),NOT(C66&gt;0)),1+(COUNTIF($B$3:B66,"&gt;0"))," ")</f>
        <v xml:space="preserve"> </v>
      </c>
      <c r="C67" s="65"/>
      <c r="D67" s="71"/>
      <c r="E67" s="61"/>
      <c r="F67" s="31"/>
      <c r="G67" s="31"/>
      <c r="I67" s="61"/>
      <c r="J67" s="61"/>
      <c r="K67" s="61"/>
    </row>
    <row r="68" spans="1:11">
      <c r="A68" s="141"/>
      <c r="B68" s="70"/>
      <c r="C68" s="65"/>
      <c r="E68" s="72"/>
      <c r="F68" s="72"/>
      <c r="G68" s="72"/>
    </row>
    <row r="69" spans="1:11">
      <c r="A69" s="83" t="str">
        <f>A2</f>
        <v>7.</v>
      </c>
      <c r="B69" s="60"/>
      <c r="C69" s="59" t="s">
        <v>233</v>
      </c>
      <c r="D69" s="58"/>
      <c r="E69" s="57"/>
      <c r="F69" s="57"/>
      <c r="G69" s="78">
        <f>SUM(G63:G68)</f>
        <v>0</v>
      </c>
    </row>
  </sheetData>
  <mergeCells count="21">
    <mergeCell ref="A40:F40"/>
    <mergeCell ref="A41:F41"/>
    <mergeCell ref="A42:F42"/>
    <mergeCell ref="A24:F24"/>
    <mergeCell ref="A26:F26"/>
    <mergeCell ref="A36:F36"/>
    <mergeCell ref="A37:F37"/>
    <mergeCell ref="A38:F38"/>
    <mergeCell ref="A39:F39"/>
    <mergeCell ref="A22:F22"/>
    <mergeCell ref="A5:F5"/>
    <mergeCell ref="A6:F6"/>
    <mergeCell ref="A8:F8"/>
    <mergeCell ref="A13:F13"/>
    <mergeCell ref="A14:F14"/>
    <mergeCell ref="A15:F15"/>
    <mergeCell ref="A16:F16"/>
    <mergeCell ref="A17:F17"/>
    <mergeCell ref="A18:F18"/>
    <mergeCell ref="A19:F19"/>
    <mergeCell ref="A20:F20"/>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36" max="6"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T60"/>
  <sheetViews>
    <sheetView view="pageBreakPreview" topLeftCell="A42" zoomScaleNormal="100" zoomScaleSheetLayoutView="100" workbookViewId="0">
      <selection activeCell="F51" sqref="F51:F58"/>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72"/>
    <col min="12" max="16384" width="9.140625" style="32"/>
  </cols>
  <sheetData>
    <row r="1" spans="1:254">
      <c r="B1" s="28"/>
    </row>
    <row r="2" spans="1:254">
      <c r="A2" s="83" t="s">
        <v>8</v>
      </c>
      <c r="B2" s="62"/>
      <c r="C2" s="29" t="s">
        <v>84</v>
      </c>
    </row>
    <row r="3" spans="1:254">
      <c r="B3" s="62"/>
      <c r="C3" s="29"/>
    </row>
    <row r="4" spans="1:254">
      <c r="B4" s="62"/>
      <c r="C4" s="29" t="s">
        <v>79</v>
      </c>
    </row>
    <row r="5" spans="1:254">
      <c r="B5" s="62"/>
      <c r="C5" s="29"/>
    </row>
    <row r="6" spans="1:254" s="148" customFormat="1" ht="28.9" customHeight="1">
      <c r="A6" s="211" t="s">
        <v>235</v>
      </c>
      <c r="B6" s="211"/>
      <c r="C6" s="211"/>
      <c r="D6" s="211"/>
      <c r="E6" s="211"/>
      <c r="F6" s="211"/>
      <c r="G6" s="105"/>
      <c r="H6" s="105"/>
      <c r="I6" s="72"/>
      <c r="J6" s="72"/>
      <c r="K6" s="72"/>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c r="IR6" s="105"/>
      <c r="IS6" s="105"/>
      <c r="IT6" s="105"/>
    </row>
    <row r="7" spans="1:254" s="148" customFormat="1">
      <c r="A7" s="142" t="s">
        <v>236</v>
      </c>
      <c r="C7" s="142"/>
      <c r="D7" s="142"/>
      <c r="E7" s="142"/>
      <c r="F7" s="142"/>
      <c r="G7" s="105"/>
      <c r="H7" s="105"/>
      <c r="I7" s="72"/>
      <c r="J7" s="72"/>
      <c r="K7" s="72"/>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c r="IR7" s="105"/>
      <c r="IS7" s="105"/>
      <c r="IT7" s="105"/>
    </row>
    <row r="8" spans="1:254" s="148" customFormat="1">
      <c r="A8" s="142" t="s">
        <v>237</v>
      </c>
      <c r="C8" s="142"/>
      <c r="D8" s="142"/>
      <c r="E8" s="142"/>
      <c r="F8" s="142"/>
      <c r="G8" s="105"/>
      <c r="H8" s="105"/>
      <c r="I8" s="72"/>
      <c r="J8" s="72"/>
      <c r="K8" s="72"/>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c r="IR8" s="105"/>
      <c r="IS8" s="105"/>
      <c r="IT8" s="105"/>
    </row>
    <row r="9" spans="1:254" s="148" customFormat="1">
      <c r="A9" s="142" t="s">
        <v>238</v>
      </c>
      <c r="C9" s="142"/>
      <c r="D9" s="142"/>
      <c r="E9" s="142"/>
      <c r="F9" s="142"/>
      <c r="G9" s="105"/>
      <c r="H9" s="105"/>
      <c r="I9" s="72"/>
      <c r="J9" s="72"/>
      <c r="K9" s="72"/>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row>
    <row r="10" spans="1:254" s="148" customFormat="1">
      <c r="A10" s="142" t="s">
        <v>239</v>
      </c>
      <c r="C10" s="142"/>
      <c r="D10" s="142"/>
      <c r="E10" s="142"/>
      <c r="F10" s="142"/>
      <c r="G10" s="105"/>
      <c r="H10" s="105"/>
      <c r="I10" s="72"/>
      <c r="J10" s="72"/>
      <c r="K10" s="72"/>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row>
    <row r="11" spans="1:254" s="148" customFormat="1">
      <c r="A11" s="142" t="s">
        <v>240</v>
      </c>
      <c r="C11" s="142"/>
      <c r="D11" s="142"/>
      <c r="E11" s="142"/>
      <c r="F11" s="142"/>
      <c r="G11" s="105"/>
      <c r="H11" s="105"/>
      <c r="I11" s="72"/>
      <c r="J11" s="72"/>
      <c r="K11" s="72"/>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row>
    <row r="12" spans="1:254" s="148" customFormat="1">
      <c r="A12" s="142" t="s">
        <v>241</v>
      </c>
      <c r="C12" s="142"/>
      <c r="D12" s="142"/>
      <c r="E12" s="142"/>
      <c r="F12" s="142"/>
      <c r="G12" s="105"/>
      <c r="H12" s="105"/>
      <c r="I12" s="72"/>
      <c r="J12" s="72"/>
      <c r="K12" s="72"/>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row>
    <row r="13" spans="1:254" s="148" customFormat="1">
      <c r="A13" s="142" t="s">
        <v>242</v>
      </c>
      <c r="C13" s="142"/>
      <c r="D13" s="142"/>
      <c r="E13" s="142"/>
      <c r="F13" s="142"/>
      <c r="G13" s="105"/>
      <c r="H13" s="105"/>
      <c r="I13" s="72"/>
      <c r="J13" s="72"/>
      <c r="K13" s="72"/>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row>
    <row r="14" spans="1:254" s="148" customFormat="1">
      <c r="A14" s="142" t="s">
        <v>243</v>
      </c>
      <c r="C14" s="142"/>
      <c r="D14" s="142"/>
      <c r="E14" s="142"/>
      <c r="F14" s="142"/>
      <c r="G14" s="105"/>
      <c r="H14" s="105"/>
      <c r="I14" s="72"/>
      <c r="J14" s="72"/>
      <c r="K14" s="72"/>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row>
    <row r="15" spans="1:254" s="148" customFormat="1">
      <c r="A15" s="142" t="s">
        <v>244</v>
      </c>
      <c r="C15" s="142"/>
      <c r="D15" s="142"/>
      <c r="E15" s="142"/>
      <c r="F15" s="142"/>
      <c r="G15" s="105"/>
      <c r="H15" s="105"/>
      <c r="I15" s="72"/>
      <c r="J15" s="72"/>
      <c r="K15" s="72"/>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row>
    <row r="16" spans="1:254" s="148" customFormat="1">
      <c r="A16" s="142" t="s">
        <v>245</v>
      </c>
      <c r="C16" s="142"/>
      <c r="D16" s="142"/>
      <c r="E16" s="142"/>
      <c r="F16" s="142"/>
      <c r="G16" s="105"/>
      <c r="H16" s="105"/>
      <c r="I16" s="72"/>
      <c r="J16" s="72"/>
      <c r="K16" s="72"/>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row>
    <row r="17" spans="1:254" s="148" customFormat="1">
      <c r="A17" s="142" t="s">
        <v>246</v>
      </c>
      <c r="C17" s="142"/>
      <c r="D17" s="142"/>
      <c r="E17" s="142"/>
      <c r="F17" s="142"/>
      <c r="G17" s="105"/>
      <c r="H17" s="105"/>
      <c r="I17" s="72"/>
      <c r="J17" s="72"/>
      <c r="K17" s="72"/>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row>
    <row r="18" spans="1:254" s="148" customFormat="1">
      <c r="A18" s="142" t="s">
        <v>247</v>
      </c>
      <c r="C18" s="142"/>
      <c r="D18" s="142"/>
      <c r="E18" s="142"/>
      <c r="F18" s="142"/>
      <c r="G18" s="105"/>
      <c r="H18" s="105"/>
      <c r="I18" s="72"/>
      <c r="J18" s="72"/>
      <c r="K18" s="72"/>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row>
    <row r="19" spans="1:254" s="148" customFormat="1">
      <c r="A19" s="142" t="s">
        <v>239</v>
      </c>
      <c r="C19" s="142"/>
      <c r="D19" s="142"/>
      <c r="E19" s="142"/>
      <c r="F19" s="142"/>
      <c r="G19" s="105"/>
      <c r="H19" s="105"/>
      <c r="I19" s="72"/>
      <c r="J19" s="72"/>
      <c r="K19" s="72"/>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c r="IR19" s="105"/>
      <c r="IS19" s="105"/>
      <c r="IT19" s="105"/>
    </row>
    <row r="20" spans="1:254" s="148" customFormat="1">
      <c r="A20" s="142" t="s">
        <v>248</v>
      </c>
      <c r="C20" s="142"/>
      <c r="D20" s="142"/>
      <c r="E20" s="142"/>
      <c r="F20" s="142"/>
      <c r="G20" s="105"/>
      <c r="H20" s="105"/>
      <c r="I20" s="72"/>
      <c r="J20" s="72"/>
      <c r="K20" s="72"/>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c r="IR20" s="105"/>
      <c r="IS20" s="105"/>
      <c r="IT20" s="105"/>
    </row>
    <row r="21" spans="1:254" s="148" customFormat="1">
      <c r="A21" s="142" t="s">
        <v>248</v>
      </c>
      <c r="C21" s="142"/>
      <c r="D21" s="142"/>
      <c r="E21" s="142"/>
      <c r="F21" s="142"/>
      <c r="G21" s="105"/>
      <c r="H21" s="105"/>
      <c r="I21" s="72"/>
      <c r="J21" s="72"/>
      <c r="K21" s="72"/>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c r="IR21" s="105"/>
      <c r="IS21" s="105"/>
      <c r="IT21" s="105"/>
    </row>
    <row r="22" spans="1:254" s="148" customFormat="1">
      <c r="A22" s="142" t="s">
        <v>249</v>
      </c>
      <c r="C22" s="142"/>
      <c r="D22" s="142"/>
      <c r="E22" s="142"/>
      <c r="F22" s="142"/>
      <c r="G22" s="105"/>
      <c r="H22" s="105"/>
      <c r="I22" s="72"/>
      <c r="J22" s="72"/>
      <c r="K22" s="72"/>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c r="IR22" s="105"/>
      <c r="IS22" s="105"/>
      <c r="IT22" s="105"/>
    </row>
    <row r="23" spans="1:254" s="148" customFormat="1">
      <c r="A23" s="142" t="s">
        <v>250</v>
      </c>
      <c r="C23" s="142"/>
      <c r="D23" s="142"/>
      <c r="E23" s="142"/>
      <c r="F23" s="142"/>
      <c r="G23" s="105"/>
      <c r="H23" s="105"/>
      <c r="I23" s="72"/>
      <c r="J23" s="72"/>
      <c r="K23" s="72"/>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5"/>
    </row>
    <row r="24" spans="1:254" s="148" customFormat="1" ht="43.9" customHeight="1">
      <c r="A24" s="211" t="s">
        <v>251</v>
      </c>
      <c r="B24" s="211"/>
      <c r="C24" s="211"/>
      <c r="D24" s="211"/>
      <c r="E24" s="211"/>
      <c r="F24" s="211"/>
      <c r="G24" s="105"/>
      <c r="H24" s="105"/>
      <c r="I24" s="72"/>
      <c r="J24" s="72"/>
      <c r="K24" s="72"/>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5"/>
      <c r="IP24" s="105"/>
      <c r="IQ24" s="105"/>
      <c r="IR24" s="105"/>
      <c r="IS24" s="105"/>
      <c r="IT24" s="105"/>
    </row>
    <row r="25" spans="1:254" s="148" customFormat="1" ht="42" customHeight="1">
      <c r="A25" s="211" t="s">
        <v>252</v>
      </c>
      <c r="B25" s="211"/>
      <c r="C25" s="211"/>
      <c r="D25" s="211"/>
      <c r="E25" s="211"/>
      <c r="F25" s="211"/>
      <c r="G25" s="105"/>
      <c r="H25" s="105"/>
      <c r="I25" s="72"/>
      <c r="J25" s="72"/>
      <c r="K25" s="72"/>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c r="IK25" s="105"/>
      <c r="IL25" s="105"/>
      <c r="IM25" s="105"/>
      <c r="IN25" s="105"/>
      <c r="IO25" s="105"/>
      <c r="IP25" s="105"/>
      <c r="IQ25" s="105"/>
      <c r="IR25" s="105"/>
      <c r="IS25" s="105"/>
      <c r="IT25" s="105"/>
    </row>
    <row r="26" spans="1:254" s="148" customFormat="1" ht="15" customHeight="1">
      <c r="A26" s="211" t="s">
        <v>253</v>
      </c>
      <c r="B26" s="211"/>
      <c r="C26" s="211"/>
      <c r="D26" s="211"/>
      <c r="E26" s="211"/>
      <c r="F26" s="211"/>
      <c r="G26" s="105"/>
      <c r="H26" s="105"/>
      <c r="I26" s="72"/>
      <c r="J26" s="72"/>
      <c r="K26" s="72"/>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105"/>
      <c r="DU26" s="105"/>
      <c r="DV26" s="105"/>
      <c r="DW26" s="105"/>
      <c r="DX26" s="105"/>
      <c r="DY26" s="105"/>
      <c r="DZ26" s="105"/>
      <c r="EA26" s="105"/>
      <c r="EB26" s="105"/>
      <c r="EC26" s="105"/>
      <c r="ED26" s="105"/>
      <c r="EE26" s="105"/>
      <c r="EF26" s="105"/>
      <c r="EG26" s="105"/>
      <c r="EH26" s="105"/>
      <c r="EI26" s="105"/>
      <c r="EJ26" s="105"/>
      <c r="EK26" s="105"/>
      <c r="EL26" s="105"/>
      <c r="EM26" s="105"/>
      <c r="EN26" s="105"/>
      <c r="EO26" s="105"/>
      <c r="EP26" s="105"/>
      <c r="EQ26" s="105"/>
      <c r="ER26" s="105"/>
      <c r="ES26" s="105"/>
      <c r="ET26" s="105"/>
      <c r="EU26" s="105"/>
      <c r="EV26" s="105"/>
      <c r="EW26" s="105"/>
      <c r="EX26" s="105"/>
      <c r="EY26" s="105"/>
      <c r="EZ26" s="105"/>
      <c r="FA26" s="105"/>
      <c r="FB26" s="105"/>
      <c r="FC26" s="105"/>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5"/>
      <c r="GD26" s="105"/>
      <c r="GE26" s="105"/>
      <c r="GF26" s="105"/>
      <c r="GG26" s="105"/>
      <c r="GH26" s="105"/>
      <c r="GI26" s="105"/>
      <c r="GJ26" s="105"/>
      <c r="GK26" s="105"/>
      <c r="GL26" s="105"/>
      <c r="GM26" s="105"/>
      <c r="GN26" s="105"/>
      <c r="GO26" s="105"/>
      <c r="GP26" s="105"/>
      <c r="GQ26" s="105"/>
      <c r="GR26" s="105"/>
      <c r="GS26" s="105"/>
      <c r="GT26" s="105"/>
      <c r="GU26" s="105"/>
      <c r="GV26" s="105"/>
      <c r="GW26" s="105"/>
      <c r="GX26" s="105"/>
      <c r="GY26" s="105"/>
      <c r="GZ26" s="105"/>
      <c r="HA26" s="105"/>
      <c r="HB26" s="105"/>
      <c r="HC26" s="105"/>
      <c r="HD26" s="105"/>
      <c r="HE26" s="105"/>
      <c r="HF26" s="105"/>
      <c r="HG26" s="105"/>
      <c r="HH26" s="105"/>
      <c r="HI26" s="105"/>
      <c r="HJ26" s="105"/>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c r="IH26" s="105"/>
      <c r="II26" s="105"/>
      <c r="IJ26" s="105"/>
      <c r="IK26" s="105"/>
      <c r="IL26" s="105"/>
      <c r="IM26" s="105"/>
      <c r="IN26" s="105"/>
      <c r="IO26" s="105"/>
      <c r="IP26" s="105"/>
      <c r="IQ26" s="105"/>
      <c r="IR26" s="105"/>
      <c r="IS26" s="105"/>
      <c r="IT26" s="105"/>
    </row>
    <row r="27" spans="1:254" s="148" customFormat="1" ht="42.6" customHeight="1">
      <c r="A27" s="211" t="s">
        <v>254</v>
      </c>
      <c r="B27" s="211"/>
      <c r="C27" s="211"/>
      <c r="D27" s="211"/>
      <c r="E27" s="211"/>
      <c r="F27" s="211"/>
      <c r="G27" s="105"/>
      <c r="H27" s="105"/>
      <c r="I27" s="72"/>
      <c r="J27" s="72"/>
      <c r="K27" s="72"/>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5"/>
      <c r="DV27" s="105"/>
      <c r="DW27" s="105"/>
      <c r="DX27" s="105"/>
      <c r="DY27" s="105"/>
      <c r="DZ27" s="105"/>
      <c r="EA27" s="105"/>
      <c r="EB27" s="105"/>
      <c r="EC27" s="105"/>
      <c r="ED27" s="105"/>
      <c r="EE27" s="105"/>
      <c r="EF27" s="105"/>
      <c r="EG27" s="105"/>
      <c r="EH27" s="105"/>
      <c r="EI27" s="105"/>
      <c r="EJ27" s="105"/>
      <c r="EK27" s="105"/>
      <c r="EL27" s="105"/>
      <c r="EM27" s="105"/>
      <c r="EN27" s="105"/>
      <c r="EO27" s="105"/>
      <c r="EP27" s="105"/>
      <c r="EQ27" s="105"/>
      <c r="ER27" s="105"/>
      <c r="ES27" s="105"/>
      <c r="ET27" s="105"/>
      <c r="EU27" s="105"/>
      <c r="EV27" s="105"/>
      <c r="EW27" s="105"/>
      <c r="EX27" s="105"/>
      <c r="EY27" s="105"/>
      <c r="EZ27" s="105"/>
      <c r="FA27" s="105"/>
      <c r="FB27" s="105"/>
      <c r="FC27" s="105"/>
      <c r="FD27" s="105"/>
      <c r="FE27" s="105"/>
      <c r="FF27" s="105"/>
      <c r="FG27" s="105"/>
      <c r="FH27" s="105"/>
      <c r="FI27" s="105"/>
      <c r="FJ27" s="105"/>
      <c r="FK27" s="105"/>
      <c r="FL27" s="105"/>
      <c r="FM27" s="105"/>
      <c r="FN27" s="105"/>
      <c r="FO27" s="105"/>
      <c r="FP27" s="105"/>
      <c r="FQ27" s="105"/>
      <c r="FR27" s="105"/>
      <c r="FS27" s="105"/>
      <c r="FT27" s="105"/>
      <c r="FU27" s="105"/>
      <c r="FV27" s="105"/>
      <c r="FW27" s="105"/>
      <c r="FX27" s="105"/>
      <c r="FY27" s="105"/>
      <c r="FZ27" s="105"/>
      <c r="GA27" s="105"/>
      <c r="GB27" s="105"/>
      <c r="GC27" s="105"/>
      <c r="GD27" s="105"/>
      <c r="GE27" s="105"/>
      <c r="GF27" s="105"/>
      <c r="GG27" s="105"/>
      <c r="GH27" s="105"/>
      <c r="GI27" s="105"/>
      <c r="GJ27" s="105"/>
      <c r="GK27" s="105"/>
      <c r="GL27" s="105"/>
      <c r="GM27" s="105"/>
      <c r="GN27" s="105"/>
      <c r="GO27" s="105"/>
      <c r="GP27" s="105"/>
      <c r="GQ27" s="105"/>
      <c r="GR27" s="105"/>
      <c r="GS27" s="105"/>
      <c r="GT27" s="105"/>
      <c r="GU27" s="105"/>
      <c r="GV27" s="105"/>
      <c r="GW27" s="105"/>
      <c r="GX27" s="105"/>
      <c r="GY27" s="105"/>
      <c r="GZ27" s="105"/>
      <c r="HA27" s="105"/>
      <c r="HB27" s="105"/>
      <c r="HC27" s="105"/>
      <c r="HD27" s="105"/>
      <c r="HE27" s="105"/>
      <c r="HF27" s="105"/>
      <c r="HG27" s="105"/>
      <c r="HH27" s="105"/>
      <c r="HI27" s="105"/>
      <c r="HJ27" s="105"/>
      <c r="HK27" s="105"/>
      <c r="HL27" s="105"/>
      <c r="HM27" s="105"/>
      <c r="HN27" s="105"/>
      <c r="HO27" s="105"/>
      <c r="HP27" s="105"/>
      <c r="HQ27" s="105"/>
      <c r="HR27" s="105"/>
      <c r="HS27" s="105"/>
      <c r="HT27" s="105"/>
      <c r="HU27" s="105"/>
      <c r="HV27" s="105"/>
      <c r="HW27" s="105"/>
      <c r="HX27" s="105"/>
      <c r="HY27" s="105"/>
      <c r="HZ27" s="105"/>
      <c r="IA27" s="105"/>
      <c r="IB27" s="105"/>
      <c r="IC27" s="105"/>
      <c r="ID27" s="105"/>
      <c r="IE27" s="105"/>
      <c r="IF27" s="105"/>
      <c r="IG27" s="105"/>
      <c r="IH27" s="105"/>
      <c r="II27" s="105"/>
      <c r="IJ27" s="105"/>
      <c r="IK27" s="105"/>
      <c r="IL27" s="105"/>
      <c r="IM27" s="105"/>
      <c r="IN27" s="105"/>
      <c r="IO27" s="105"/>
      <c r="IP27" s="105"/>
      <c r="IQ27" s="105"/>
      <c r="IR27" s="105"/>
      <c r="IS27" s="105"/>
      <c r="IT27" s="105"/>
    </row>
    <row r="28" spans="1:254" s="148" customFormat="1" ht="27" customHeight="1">
      <c r="A28" s="211" t="s">
        <v>255</v>
      </c>
      <c r="B28" s="211"/>
      <c r="C28" s="211"/>
      <c r="D28" s="211"/>
      <c r="E28" s="211"/>
      <c r="F28" s="211"/>
      <c r="G28" s="105"/>
      <c r="H28" s="105"/>
      <c r="I28" s="72"/>
      <c r="J28" s="72"/>
      <c r="K28" s="72"/>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105"/>
      <c r="CU28" s="105"/>
      <c r="CV28" s="105"/>
      <c r="CW28" s="105"/>
      <c r="CX28" s="105"/>
      <c r="CY28" s="105"/>
      <c r="CZ28" s="105"/>
      <c r="DA28" s="105"/>
      <c r="DB28" s="105"/>
      <c r="DC28" s="105"/>
      <c r="DD28" s="105"/>
      <c r="DE28" s="105"/>
      <c r="DF28" s="105"/>
      <c r="DG28" s="105"/>
      <c r="DH28" s="105"/>
      <c r="DI28" s="105"/>
      <c r="DJ28" s="105"/>
      <c r="DK28" s="105"/>
      <c r="DL28" s="105"/>
      <c r="DM28" s="105"/>
      <c r="DN28" s="105"/>
      <c r="DO28" s="105"/>
      <c r="DP28" s="105"/>
      <c r="DQ28" s="105"/>
      <c r="DR28" s="105"/>
      <c r="DS28" s="105"/>
      <c r="DT28" s="105"/>
      <c r="DU28" s="105"/>
      <c r="DV28" s="105"/>
      <c r="DW28" s="105"/>
      <c r="DX28" s="105"/>
      <c r="DY28" s="105"/>
      <c r="DZ28" s="105"/>
      <c r="EA28" s="105"/>
      <c r="EB28" s="105"/>
      <c r="EC28" s="105"/>
      <c r="ED28" s="105"/>
      <c r="EE28" s="105"/>
      <c r="EF28" s="105"/>
      <c r="EG28" s="105"/>
      <c r="EH28" s="105"/>
      <c r="EI28" s="105"/>
      <c r="EJ28" s="105"/>
      <c r="EK28" s="105"/>
      <c r="EL28" s="105"/>
      <c r="EM28" s="105"/>
      <c r="EN28" s="105"/>
      <c r="EO28" s="105"/>
      <c r="EP28" s="105"/>
      <c r="EQ28" s="105"/>
      <c r="ER28" s="105"/>
      <c r="ES28" s="105"/>
      <c r="ET28" s="105"/>
      <c r="EU28" s="105"/>
      <c r="EV28" s="105"/>
      <c r="EW28" s="105"/>
      <c r="EX28" s="105"/>
      <c r="EY28" s="105"/>
      <c r="EZ28" s="105"/>
      <c r="FA28" s="105"/>
      <c r="FB28" s="105"/>
      <c r="FC28" s="105"/>
      <c r="FD28" s="105"/>
      <c r="FE28" s="105"/>
      <c r="FF28" s="105"/>
      <c r="FG28" s="105"/>
      <c r="FH28" s="105"/>
      <c r="FI28" s="105"/>
      <c r="FJ28" s="105"/>
      <c r="FK28" s="105"/>
      <c r="FL28" s="105"/>
      <c r="FM28" s="105"/>
      <c r="FN28" s="105"/>
      <c r="FO28" s="105"/>
      <c r="FP28" s="105"/>
      <c r="FQ28" s="105"/>
      <c r="FR28" s="105"/>
      <c r="FS28" s="105"/>
      <c r="FT28" s="105"/>
      <c r="FU28" s="105"/>
      <c r="FV28" s="105"/>
      <c r="FW28" s="105"/>
      <c r="FX28" s="105"/>
      <c r="FY28" s="105"/>
      <c r="FZ28" s="105"/>
      <c r="GA28" s="105"/>
      <c r="GB28" s="105"/>
      <c r="GC28" s="105"/>
      <c r="GD28" s="105"/>
      <c r="GE28" s="105"/>
      <c r="GF28" s="105"/>
      <c r="GG28" s="105"/>
      <c r="GH28" s="105"/>
      <c r="GI28" s="105"/>
      <c r="GJ28" s="105"/>
      <c r="GK28" s="105"/>
      <c r="GL28" s="105"/>
      <c r="GM28" s="105"/>
      <c r="GN28" s="105"/>
      <c r="GO28" s="105"/>
      <c r="GP28" s="105"/>
      <c r="GQ28" s="105"/>
      <c r="GR28" s="105"/>
      <c r="GS28" s="105"/>
      <c r="GT28" s="105"/>
      <c r="GU28" s="105"/>
      <c r="GV28" s="105"/>
      <c r="GW28" s="105"/>
      <c r="GX28" s="105"/>
      <c r="GY28" s="105"/>
      <c r="GZ28" s="105"/>
      <c r="HA28" s="105"/>
      <c r="HB28" s="105"/>
      <c r="HC28" s="105"/>
      <c r="HD28" s="105"/>
      <c r="HE28" s="105"/>
      <c r="HF28" s="105"/>
      <c r="HG28" s="105"/>
      <c r="HH28" s="105"/>
      <c r="HI28" s="105"/>
      <c r="HJ28" s="105"/>
      <c r="HK28" s="105"/>
      <c r="HL28" s="105"/>
      <c r="HM28" s="105"/>
      <c r="HN28" s="105"/>
      <c r="HO28" s="105"/>
      <c r="HP28" s="105"/>
      <c r="HQ28" s="105"/>
      <c r="HR28" s="105"/>
      <c r="HS28" s="105"/>
      <c r="HT28" s="105"/>
      <c r="HU28" s="105"/>
      <c r="HV28" s="105"/>
      <c r="HW28" s="105"/>
      <c r="HX28" s="105"/>
      <c r="HY28" s="105"/>
      <c r="HZ28" s="105"/>
      <c r="IA28" s="105"/>
      <c r="IB28" s="105"/>
      <c r="IC28" s="105"/>
      <c r="ID28" s="105"/>
      <c r="IE28" s="105"/>
      <c r="IF28" s="105"/>
      <c r="IG28" s="105"/>
      <c r="IH28" s="105"/>
      <c r="II28" s="105"/>
      <c r="IJ28" s="105"/>
      <c r="IK28" s="105"/>
      <c r="IL28" s="105"/>
      <c r="IM28" s="105"/>
      <c r="IN28" s="105"/>
      <c r="IO28" s="105"/>
      <c r="IP28" s="105"/>
      <c r="IQ28" s="105"/>
      <c r="IR28" s="105"/>
      <c r="IS28" s="105"/>
      <c r="IT28" s="105"/>
    </row>
    <row r="29" spans="1:254" s="148" customFormat="1">
      <c r="A29" s="142" t="s">
        <v>256</v>
      </c>
      <c r="C29" s="142"/>
      <c r="D29" s="142"/>
      <c r="E29" s="142"/>
      <c r="F29" s="142"/>
      <c r="G29" s="105"/>
      <c r="H29" s="105"/>
      <c r="I29" s="72"/>
      <c r="J29" s="72"/>
      <c r="K29" s="72"/>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c r="BZ29" s="105"/>
      <c r="CA29" s="105"/>
      <c r="CB29" s="105"/>
      <c r="CC29" s="105"/>
      <c r="CD29" s="105"/>
      <c r="CE29" s="105"/>
      <c r="CF29" s="105"/>
      <c r="CG29" s="105"/>
      <c r="CH29" s="105"/>
      <c r="CI29" s="105"/>
      <c r="CJ29" s="105"/>
      <c r="CK29" s="105"/>
      <c r="CL29" s="105"/>
      <c r="CM29" s="105"/>
      <c r="CN29" s="105"/>
      <c r="CO29" s="105"/>
      <c r="CP29" s="105"/>
      <c r="CQ29" s="105"/>
      <c r="CR29" s="105"/>
      <c r="CS29" s="105"/>
      <c r="CT29" s="105"/>
      <c r="CU29" s="105"/>
      <c r="CV29" s="105"/>
      <c r="CW29" s="105"/>
      <c r="CX29" s="105"/>
      <c r="CY29" s="105"/>
      <c r="CZ29" s="105"/>
      <c r="DA29" s="105"/>
      <c r="DB29" s="105"/>
      <c r="DC29" s="105"/>
      <c r="DD29" s="105"/>
      <c r="DE29" s="105"/>
      <c r="DF29" s="105"/>
      <c r="DG29" s="105"/>
      <c r="DH29" s="105"/>
      <c r="DI29" s="105"/>
      <c r="DJ29" s="105"/>
      <c r="DK29" s="105"/>
      <c r="DL29" s="105"/>
      <c r="DM29" s="105"/>
      <c r="DN29" s="105"/>
      <c r="DO29" s="105"/>
      <c r="DP29" s="105"/>
      <c r="DQ29" s="105"/>
      <c r="DR29" s="105"/>
      <c r="DS29" s="105"/>
      <c r="DT29" s="105"/>
      <c r="DU29" s="105"/>
      <c r="DV29" s="105"/>
      <c r="DW29" s="105"/>
      <c r="DX29" s="105"/>
      <c r="DY29" s="105"/>
      <c r="DZ29" s="105"/>
      <c r="EA29" s="105"/>
      <c r="EB29" s="105"/>
      <c r="EC29" s="105"/>
      <c r="ED29" s="105"/>
      <c r="EE29" s="105"/>
      <c r="EF29" s="105"/>
      <c r="EG29" s="105"/>
      <c r="EH29" s="105"/>
      <c r="EI29" s="105"/>
      <c r="EJ29" s="105"/>
      <c r="EK29" s="105"/>
      <c r="EL29" s="105"/>
      <c r="EM29" s="105"/>
      <c r="EN29" s="105"/>
      <c r="EO29" s="105"/>
      <c r="EP29" s="105"/>
      <c r="EQ29" s="105"/>
      <c r="ER29" s="105"/>
      <c r="ES29" s="105"/>
      <c r="ET29" s="105"/>
      <c r="EU29" s="105"/>
      <c r="EV29" s="105"/>
      <c r="EW29" s="105"/>
      <c r="EX29" s="105"/>
      <c r="EY29" s="105"/>
      <c r="EZ29" s="105"/>
      <c r="FA29" s="105"/>
      <c r="FB29" s="105"/>
      <c r="FC29" s="105"/>
      <c r="FD29" s="105"/>
      <c r="FE29" s="105"/>
      <c r="FF29" s="105"/>
      <c r="FG29" s="105"/>
      <c r="FH29" s="105"/>
      <c r="FI29" s="105"/>
      <c r="FJ29" s="105"/>
      <c r="FK29" s="105"/>
      <c r="FL29" s="105"/>
      <c r="FM29" s="105"/>
      <c r="FN29" s="105"/>
      <c r="FO29" s="105"/>
      <c r="FP29" s="105"/>
      <c r="FQ29" s="105"/>
      <c r="FR29" s="105"/>
      <c r="FS29" s="105"/>
      <c r="FT29" s="105"/>
      <c r="FU29" s="105"/>
      <c r="FV29" s="105"/>
      <c r="FW29" s="105"/>
      <c r="FX29" s="105"/>
      <c r="FY29" s="105"/>
      <c r="FZ29" s="105"/>
      <c r="GA29" s="105"/>
      <c r="GB29" s="105"/>
      <c r="GC29" s="105"/>
      <c r="GD29" s="105"/>
      <c r="GE29" s="105"/>
      <c r="GF29" s="105"/>
      <c r="GG29" s="105"/>
      <c r="GH29" s="105"/>
      <c r="GI29" s="105"/>
      <c r="GJ29" s="105"/>
      <c r="GK29" s="105"/>
      <c r="GL29" s="105"/>
      <c r="GM29" s="105"/>
      <c r="GN29" s="105"/>
      <c r="GO29" s="105"/>
      <c r="GP29" s="105"/>
      <c r="GQ29" s="105"/>
      <c r="GR29" s="105"/>
      <c r="GS29" s="105"/>
      <c r="GT29" s="105"/>
      <c r="GU29" s="105"/>
      <c r="GV29" s="105"/>
      <c r="GW29" s="105"/>
      <c r="GX29" s="105"/>
      <c r="GY29" s="105"/>
      <c r="GZ29" s="105"/>
      <c r="HA29" s="105"/>
      <c r="HB29" s="105"/>
      <c r="HC29" s="105"/>
      <c r="HD29" s="105"/>
      <c r="HE29" s="105"/>
      <c r="HF29" s="105"/>
      <c r="HG29" s="105"/>
      <c r="HH29" s="105"/>
      <c r="HI29" s="105"/>
      <c r="HJ29" s="105"/>
      <c r="HK29" s="105"/>
      <c r="HL29" s="105"/>
      <c r="HM29" s="105"/>
      <c r="HN29" s="105"/>
      <c r="HO29" s="105"/>
      <c r="HP29" s="105"/>
      <c r="HQ29" s="105"/>
      <c r="HR29" s="105"/>
      <c r="HS29" s="105"/>
      <c r="HT29" s="105"/>
      <c r="HU29" s="105"/>
      <c r="HV29" s="105"/>
      <c r="HW29" s="105"/>
      <c r="HX29" s="105"/>
      <c r="HY29" s="105"/>
      <c r="HZ29" s="105"/>
      <c r="IA29" s="105"/>
      <c r="IB29" s="105"/>
      <c r="IC29" s="105"/>
      <c r="ID29" s="105"/>
      <c r="IE29" s="105"/>
      <c r="IF29" s="105"/>
      <c r="IG29" s="105"/>
      <c r="IH29" s="105"/>
      <c r="II29" s="105"/>
      <c r="IJ29" s="105"/>
      <c r="IK29" s="105"/>
      <c r="IL29" s="105"/>
      <c r="IM29" s="105"/>
      <c r="IN29" s="105"/>
      <c r="IO29" s="105"/>
      <c r="IP29" s="105"/>
      <c r="IQ29" s="105"/>
      <c r="IR29" s="105"/>
      <c r="IS29" s="105"/>
      <c r="IT29" s="105"/>
    </row>
    <row r="30" spans="1:254" s="148" customFormat="1">
      <c r="A30" s="142" t="s">
        <v>257</v>
      </c>
      <c r="C30" s="142"/>
      <c r="D30" s="142"/>
      <c r="E30" s="142"/>
      <c r="F30" s="142"/>
      <c r="G30" s="105"/>
      <c r="H30" s="105"/>
      <c r="I30" s="72"/>
      <c r="J30" s="72"/>
      <c r="K30" s="72"/>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c r="CR30" s="105"/>
      <c r="CS30" s="105"/>
      <c r="CT30" s="105"/>
      <c r="CU30" s="105"/>
      <c r="CV30" s="105"/>
      <c r="CW30" s="105"/>
      <c r="CX30" s="105"/>
      <c r="CY30" s="105"/>
      <c r="CZ30" s="105"/>
      <c r="DA30" s="105"/>
      <c r="DB30" s="105"/>
      <c r="DC30" s="105"/>
      <c r="DD30" s="105"/>
      <c r="DE30" s="105"/>
      <c r="DF30" s="105"/>
      <c r="DG30" s="105"/>
      <c r="DH30" s="105"/>
      <c r="DI30" s="105"/>
      <c r="DJ30" s="105"/>
      <c r="DK30" s="105"/>
      <c r="DL30" s="105"/>
      <c r="DM30" s="105"/>
      <c r="DN30" s="105"/>
      <c r="DO30" s="105"/>
      <c r="DP30" s="105"/>
      <c r="DQ30" s="105"/>
      <c r="DR30" s="105"/>
      <c r="DS30" s="105"/>
      <c r="DT30" s="105"/>
      <c r="DU30" s="105"/>
      <c r="DV30" s="105"/>
      <c r="DW30" s="105"/>
      <c r="DX30" s="105"/>
      <c r="DY30" s="105"/>
      <c r="DZ30" s="105"/>
      <c r="EA30" s="105"/>
      <c r="EB30" s="105"/>
      <c r="EC30" s="105"/>
      <c r="ED30" s="105"/>
      <c r="EE30" s="105"/>
      <c r="EF30" s="105"/>
      <c r="EG30" s="105"/>
      <c r="EH30" s="105"/>
      <c r="EI30" s="105"/>
      <c r="EJ30" s="105"/>
      <c r="EK30" s="105"/>
      <c r="EL30" s="105"/>
      <c r="EM30" s="105"/>
      <c r="EN30" s="105"/>
      <c r="EO30" s="105"/>
      <c r="EP30" s="105"/>
      <c r="EQ30" s="105"/>
      <c r="ER30" s="105"/>
      <c r="ES30" s="105"/>
      <c r="ET30" s="105"/>
      <c r="EU30" s="105"/>
      <c r="EV30" s="105"/>
      <c r="EW30" s="105"/>
      <c r="EX30" s="105"/>
      <c r="EY30" s="105"/>
      <c r="EZ30" s="105"/>
      <c r="FA30" s="105"/>
      <c r="FB30" s="105"/>
      <c r="FC30" s="105"/>
      <c r="FD30" s="105"/>
      <c r="FE30" s="105"/>
      <c r="FF30" s="105"/>
      <c r="FG30" s="105"/>
      <c r="FH30" s="105"/>
      <c r="FI30" s="105"/>
      <c r="FJ30" s="105"/>
      <c r="FK30" s="105"/>
      <c r="FL30" s="105"/>
      <c r="FM30" s="105"/>
      <c r="FN30" s="105"/>
      <c r="FO30" s="105"/>
      <c r="FP30" s="105"/>
      <c r="FQ30" s="105"/>
      <c r="FR30" s="105"/>
      <c r="FS30" s="105"/>
      <c r="FT30" s="105"/>
      <c r="FU30" s="105"/>
      <c r="FV30" s="105"/>
      <c r="FW30" s="105"/>
      <c r="FX30" s="105"/>
      <c r="FY30" s="105"/>
      <c r="FZ30" s="105"/>
      <c r="GA30" s="105"/>
      <c r="GB30" s="105"/>
      <c r="GC30" s="105"/>
      <c r="GD30" s="105"/>
      <c r="GE30" s="105"/>
      <c r="GF30" s="105"/>
      <c r="GG30" s="105"/>
      <c r="GH30" s="105"/>
      <c r="GI30" s="105"/>
      <c r="GJ30" s="105"/>
      <c r="GK30" s="105"/>
      <c r="GL30" s="105"/>
      <c r="GM30" s="105"/>
      <c r="GN30" s="105"/>
      <c r="GO30" s="105"/>
      <c r="GP30" s="105"/>
      <c r="GQ30" s="105"/>
      <c r="GR30" s="105"/>
      <c r="GS30" s="105"/>
      <c r="GT30" s="105"/>
      <c r="GU30" s="105"/>
      <c r="GV30" s="105"/>
      <c r="GW30" s="105"/>
      <c r="GX30" s="105"/>
      <c r="GY30" s="105"/>
      <c r="GZ30" s="105"/>
      <c r="HA30" s="105"/>
      <c r="HB30" s="105"/>
      <c r="HC30" s="105"/>
      <c r="HD30" s="105"/>
      <c r="HE30" s="105"/>
      <c r="HF30" s="105"/>
      <c r="HG30" s="105"/>
      <c r="HH30" s="105"/>
      <c r="HI30" s="105"/>
      <c r="HJ30" s="105"/>
      <c r="HK30" s="105"/>
      <c r="HL30" s="105"/>
      <c r="HM30" s="105"/>
      <c r="HN30" s="105"/>
      <c r="HO30" s="105"/>
      <c r="HP30" s="105"/>
      <c r="HQ30" s="105"/>
      <c r="HR30" s="105"/>
      <c r="HS30" s="105"/>
      <c r="HT30" s="105"/>
      <c r="HU30" s="105"/>
      <c r="HV30" s="105"/>
      <c r="HW30" s="105"/>
      <c r="HX30" s="105"/>
      <c r="HY30" s="105"/>
      <c r="HZ30" s="105"/>
      <c r="IA30" s="105"/>
      <c r="IB30" s="105"/>
      <c r="IC30" s="105"/>
      <c r="ID30" s="105"/>
      <c r="IE30" s="105"/>
      <c r="IF30" s="105"/>
      <c r="IG30" s="105"/>
      <c r="IH30" s="105"/>
      <c r="II30" s="105"/>
      <c r="IJ30" s="105"/>
      <c r="IK30" s="105"/>
      <c r="IL30" s="105"/>
      <c r="IM30" s="105"/>
      <c r="IN30" s="105"/>
      <c r="IO30" s="105"/>
      <c r="IP30" s="105"/>
      <c r="IQ30" s="105"/>
      <c r="IR30" s="105"/>
      <c r="IS30" s="105"/>
      <c r="IT30" s="105"/>
    </row>
    <row r="31" spans="1:254" s="148" customFormat="1">
      <c r="A31" s="142" t="s">
        <v>258</v>
      </c>
      <c r="C31" s="142"/>
      <c r="D31" s="142"/>
      <c r="E31" s="142"/>
      <c r="F31" s="142"/>
      <c r="G31" s="105"/>
      <c r="H31" s="105"/>
      <c r="I31" s="72"/>
      <c r="J31" s="72"/>
      <c r="K31" s="72"/>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c r="DM31" s="105"/>
      <c r="DN31" s="105"/>
      <c r="DO31" s="105"/>
      <c r="DP31" s="105"/>
      <c r="DQ31" s="105"/>
      <c r="DR31" s="105"/>
      <c r="DS31" s="105"/>
      <c r="DT31" s="105"/>
      <c r="DU31" s="105"/>
      <c r="DV31" s="105"/>
      <c r="DW31" s="105"/>
      <c r="DX31" s="105"/>
      <c r="DY31" s="105"/>
      <c r="DZ31" s="105"/>
      <c r="EA31" s="105"/>
      <c r="EB31" s="105"/>
      <c r="EC31" s="105"/>
      <c r="ED31" s="105"/>
      <c r="EE31" s="105"/>
      <c r="EF31" s="105"/>
      <c r="EG31" s="105"/>
      <c r="EH31" s="105"/>
      <c r="EI31" s="105"/>
      <c r="EJ31" s="105"/>
      <c r="EK31" s="105"/>
      <c r="EL31" s="105"/>
      <c r="EM31" s="105"/>
      <c r="EN31" s="105"/>
      <c r="EO31" s="105"/>
      <c r="EP31" s="105"/>
      <c r="EQ31" s="105"/>
      <c r="ER31" s="105"/>
      <c r="ES31" s="105"/>
      <c r="ET31" s="105"/>
      <c r="EU31" s="105"/>
      <c r="EV31" s="105"/>
      <c r="EW31" s="105"/>
      <c r="EX31" s="105"/>
      <c r="EY31" s="105"/>
      <c r="EZ31" s="105"/>
      <c r="FA31" s="105"/>
      <c r="FB31" s="105"/>
      <c r="FC31" s="105"/>
      <c r="FD31" s="105"/>
      <c r="FE31" s="105"/>
      <c r="FF31" s="105"/>
      <c r="FG31" s="105"/>
      <c r="FH31" s="105"/>
      <c r="FI31" s="105"/>
      <c r="FJ31" s="105"/>
      <c r="FK31" s="105"/>
      <c r="FL31" s="105"/>
      <c r="FM31" s="105"/>
      <c r="FN31" s="105"/>
      <c r="FO31" s="105"/>
      <c r="FP31" s="105"/>
      <c r="FQ31" s="105"/>
      <c r="FR31" s="105"/>
      <c r="FS31" s="105"/>
      <c r="FT31" s="105"/>
      <c r="FU31" s="105"/>
      <c r="FV31" s="105"/>
      <c r="FW31" s="105"/>
      <c r="FX31" s="105"/>
      <c r="FY31" s="105"/>
      <c r="FZ31" s="105"/>
      <c r="GA31" s="105"/>
      <c r="GB31" s="105"/>
      <c r="GC31" s="105"/>
      <c r="GD31" s="105"/>
      <c r="GE31" s="105"/>
      <c r="GF31" s="105"/>
      <c r="GG31" s="105"/>
      <c r="GH31" s="105"/>
      <c r="GI31" s="105"/>
      <c r="GJ31" s="105"/>
      <c r="GK31" s="105"/>
      <c r="GL31" s="105"/>
      <c r="GM31" s="105"/>
      <c r="GN31" s="105"/>
      <c r="GO31" s="105"/>
      <c r="GP31" s="105"/>
      <c r="GQ31" s="105"/>
      <c r="GR31" s="105"/>
      <c r="GS31" s="105"/>
      <c r="GT31" s="105"/>
      <c r="GU31" s="105"/>
      <c r="GV31" s="105"/>
      <c r="GW31" s="105"/>
      <c r="GX31" s="105"/>
      <c r="GY31" s="105"/>
      <c r="GZ31" s="105"/>
      <c r="HA31" s="105"/>
      <c r="HB31" s="105"/>
      <c r="HC31" s="105"/>
      <c r="HD31" s="105"/>
      <c r="HE31" s="105"/>
      <c r="HF31" s="105"/>
      <c r="HG31" s="105"/>
      <c r="HH31" s="105"/>
      <c r="HI31" s="105"/>
      <c r="HJ31" s="105"/>
      <c r="HK31" s="105"/>
      <c r="HL31" s="105"/>
      <c r="HM31" s="105"/>
      <c r="HN31" s="105"/>
      <c r="HO31" s="105"/>
      <c r="HP31" s="105"/>
      <c r="HQ31" s="105"/>
      <c r="HR31" s="105"/>
      <c r="HS31" s="105"/>
      <c r="HT31" s="105"/>
      <c r="HU31" s="105"/>
      <c r="HV31" s="105"/>
      <c r="HW31" s="105"/>
      <c r="HX31" s="105"/>
      <c r="HY31" s="105"/>
      <c r="HZ31" s="105"/>
      <c r="IA31" s="105"/>
      <c r="IB31" s="105"/>
      <c r="IC31" s="105"/>
      <c r="ID31" s="105"/>
      <c r="IE31" s="105"/>
      <c r="IF31" s="105"/>
      <c r="IG31" s="105"/>
      <c r="IH31" s="105"/>
      <c r="II31" s="105"/>
      <c r="IJ31" s="105"/>
      <c r="IK31" s="105"/>
      <c r="IL31" s="105"/>
      <c r="IM31" s="105"/>
      <c r="IN31" s="105"/>
      <c r="IO31" s="105"/>
      <c r="IP31" s="105"/>
      <c r="IQ31" s="105"/>
      <c r="IR31" s="105"/>
      <c r="IS31" s="105"/>
      <c r="IT31" s="105"/>
    </row>
    <row r="32" spans="1:254" s="148" customFormat="1">
      <c r="A32" s="142" t="s">
        <v>259</v>
      </c>
      <c r="C32" s="142"/>
      <c r="D32" s="142"/>
      <c r="E32" s="142"/>
      <c r="F32" s="142"/>
      <c r="G32" s="105"/>
      <c r="H32" s="105"/>
      <c r="I32" s="72"/>
      <c r="J32" s="72"/>
      <c r="K32" s="72"/>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c r="CR32" s="105"/>
      <c r="CS32" s="105"/>
      <c r="CT32" s="105"/>
      <c r="CU32" s="105"/>
      <c r="CV32" s="105"/>
      <c r="CW32" s="105"/>
      <c r="CX32" s="105"/>
      <c r="CY32" s="105"/>
      <c r="CZ32" s="105"/>
      <c r="DA32" s="105"/>
      <c r="DB32" s="105"/>
      <c r="DC32" s="105"/>
      <c r="DD32" s="105"/>
      <c r="DE32" s="105"/>
      <c r="DF32" s="105"/>
      <c r="DG32" s="105"/>
      <c r="DH32" s="105"/>
      <c r="DI32" s="105"/>
      <c r="DJ32" s="105"/>
      <c r="DK32" s="105"/>
      <c r="DL32" s="105"/>
      <c r="DM32" s="105"/>
      <c r="DN32" s="105"/>
      <c r="DO32" s="105"/>
      <c r="DP32" s="105"/>
      <c r="DQ32" s="105"/>
      <c r="DR32" s="105"/>
      <c r="DS32" s="105"/>
      <c r="DT32" s="105"/>
      <c r="DU32" s="105"/>
      <c r="DV32" s="105"/>
      <c r="DW32" s="105"/>
      <c r="DX32" s="105"/>
      <c r="DY32" s="105"/>
      <c r="DZ32" s="105"/>
      <c r="EA32" s="105"/>
      <c r="EB32" s="105"/>
      <c r="EC32" s="105"/>
      <c r="ED32" s="105"/>
      <c r="EE32" s="105"/>
      <c r="EF32" s="105"/>
      <c r="EG32" s="105"/>
      <c r="EH32" s="105"/>
      <c r="EI32" s="105"/>
      <c r="EJ32" s="105"/>
      <c r="EK32" s="105"/>
      <c r="EL32" s="105"/>
      <c r="EM32" s="105"/>
      <c r="EN32" s="105"/>
      <c r="EO32" s="105"/>
      <c r="EP32" s="105"/>
      <c r="EQ32" s="105"/>
      <c r="ER32" s="105"/>
      <c r="ES32" s="105"/>
      <c r="ET32" s="105"/>
      <c r="EU32" s="105"/>
      <c r="EV32" s="105"/>
      <c r="EW32" s="105"/>
      <c r="EX32" s="105"/>
      <c r="EY32" s="105"/>
      <c r="EZ32" s="105"/>
      <c r="FA32" s="105"/>
      <c r="FB32" s="105"/>
      <c r="FC32" s="105"/>
      <c r="FD32" s="105"/>
      <c r="FE32" s="105"/>
      <c r="FF32" s="105"/>
      <c r="FG32" s="105"/>
      <c r="FH32" s="105"/>
      <c r="FI32" s="105"/>
      <c r="FJ32" s="105"/>
      <c r="FK32" s="105"/>
      <c r="FL32" s="105"/>
      <c r="FM32" s="105"/>
      <c r="FN32" s="105"/>
      <c r="FO32" s="105"/>
      <c r="FP32" s="105"/>
      <c r="FQ32" s="105"/>
      <c r="FR32" s="105"/>
      <c r="FS32" s="105"/>
      <c r="FT32" s="105"/>
      <c r="FU32" s="105"/>
      <c r="FV32" s="105"/>
      <c r="FW32" s="105"/>
      <c r="FX32" s="105"/>
      <c r="FY32" s="105"/>
      <c r="FZ32" s="105"/>
      <c r="GA32" s="105"/>
      <c r="GB32" s="105"/>
      <c r="GC32" s="105"/>
      <c r="GD32" s="105"/>
      <c r="GE32" s="105"/>
      <c r="GF32" s="105"/>
      <c r="GG32" s="105"/>
      <c r="GH32" s="105"/>
      <c r="GI32" s="105"/>
      <c r="GJ32" s="105"/>
      <c r="GK32" s="105"/>
      <c r="GL32" s="105"/>
      <c r="GM32" s="105"/>
      <c r="GN32" s="105"/>
      <c r="GO32" s="105"/>
      <c r="GP32" s="105"/>
      <c r="GQ32" s="105"/>
      <c r="GR32" s="105"/>
      <c r="GS32" s="105"/>
      <c r="GT32" s="105"/>
      <c r="GU32" s="105"/>
      <c r="GV32" s="105"/>
      <c r="GW32" s="105"/>
      <c r="GX32" s="105"/>
      <c r="GY32" s="105"/>
      <c r="GZ32" s="105"/>
      <c r="HA32" s="105"/>
      <c r="HB32" s="105"/>
      <c r="HC32" s="105"/>
      <c r="HD32" s="105"/>
      <c r="HE32" s="105"/>
      <c r="HF32" s="105"/>
      <c r="HG32" s="105"/>
      <c r="HH32" s="105"/>
      <c r="HI32" s="105"/>
      <c r="HJ32" s="105"/>
      <c r="HK32" s="105"/>
      <c r="HL32" s="105"/>
      <c r="HM32" s="105"/>
      <c r="HN32" s="105"/>
      <c r="HO32" s="105"/>
      <c r="HP32" s="105"/>
      <c r="HQ32" s="105"/>
      <c r="HR32" s="105"/>
      <c r="HS32" s="105"/>
      <c r="HT32" s="105"/>
      <c r="HU32" s="105"/>
      <c r="HV32" s="105"/>
      <c r="HW32" s="105"/>
      <c r="HX32" s="105"/>
      <c r="HY32" s="105"/>
      <c r="HZ32" s="105"/>
      <c r="IA32" s="105"/>
      <c r="IB32" s="105"/>
      <c r="IC32" s="105"/>
      <c r="ID32" s="105"/>
      <c r="IE32" s="105"/>
      <c r="IF32" s="105"/>
      <c r="IG32" s="105"/>
      <c r="IH32" s="105"/>
      <c r="II32" s="105"/>
      <c r="IJ32" s="105"/>
      <c r="IK32" s="105"/>
      <c r="IL32" s="105"/>
      <c r="IM32" s="105"/>
      <c r="IN32" s="105"/>
      <c r="IO32" s="105"/>
      <c r="IP32" s="105"/>
      <c r="IQ32" s="105"/>
      <c r="IR32" s="105"/>
      <c r="IS32" s="105"/>
      <c r="IT32" s="105"/>
    </row>
    <row r="33" spans="1:254" s="148" customFormat="1">
      <c r="A33" s="142" t="s">
        <v>129</v>
      </c>
      <c r="C33" s="142"/>
      <c r="D33" s="142"/>
      <c r="E33" s="142"/>
      <c r="F33" s="142"/>
      <c r="G33" s="105"/>
      <c r="H33" s="105"/>
      <c r="I33" s="72"/>
      <c r="J33" s="72"/>
      <c r="K33" s="72"/>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5"/>
      <c r="DM33" s="105"/>
      <c r="DN33" s="105"/>
      <c r="DO33" s="105"/>
      <c r="DP33" s="105"/>
      <c r="DQ33" s="105"/>
      <c r="DR33" s="105"/>
      <c r="DS33" s="105"/>
      <c r="DT33" s="105"/>
      <c r="DU33" s="105"/>
      <c r="DV33" s="105"/>
      <c r="DW33" s="105"/>
      <c r="DX33" s="105"/>
      <c r="DY33" s="105"/>
      <c r="DZ33" s="105"/>
      <c r="EA33" s="105"/>
      <c r="EB33" s="105"/>
      <c r="EC33" s="105"/>
      <c r="ED33" s="105"/>
      <c r="EE33" s="105"/>
      <c r="EF33" s="105"/>
      <c r="EG33" s="105"/>
      <c r="EH33" s="105"/>
      <c r="EI33" s="105"/>
      <c r="EJ33" s="105"/>
      <c r="EK33" s="105"/>
      <c r="EL33" s="105"/>
      <c r="EM33" s="105"/>
      <c r="EN33" s="105"/>
      <c r="EO33" s="105"/>
      <c r="EP33" s="105"/>
      <c r="EQ33" s="105"/>
      <c r="ER33" s="105"/>
      <c r="ES33" s="105"/>
      <c r="ET33" s="105"/>
      <c r="EU33" s="105"/>
      <c r="EV33" s="105"/>
      <c r="EW33" s="105"/>
      <c r="EX33" s="105"/>
      <c r="EY33" s="105"/>
      <c r="EZ33" s="105"/>
      <c r="FA33" s="105"/>
      <c r="FB33" s="105"/>
      <c r="FC33" s="105"/>
      <c r="FD33" s="105"/>
      <c r="FE33" s="105"/>
      <c r="FF33" s="105"/>
      <c r="FG33" s="105"/>
      <c r="FH33" s="105"/>
      <c r="FI33" s="105"/>
      <c r="FJ33" s="105"/>
      <c r="FK33" s="105"/>
      <c r="FL33" s="105"/>
      <c r="FM33" s="105"/>
      <c r="FN33" s="105"/>
      <c r="FO33" s="105"/>
      <c r="FP33" s="105"/>
      <c r="FQ33" s="105"/>
      <c r="FR33" s="105"/>
      <c r="FS33" s="105"/>
      <c r="FT33" s="105"/>
      <c r="FU33" s="105"/>
      <c r="FV33" s="105"/>
      <c r="FW33" s="105"/>
      <c r="FX33" s="105"/>
      <c r="FY33" s="105"/>
      <c r="FZ33" s="105"/>
      <c r="GA33" s="105"/>
      <c r="GB33" s="105"/>
      <c r="GC33" s="105"/>
      <c r="GD33" s="105"/>
      <c r="GE33" s="105"/>
      <c r="GF33" s="105"/>
      <c r="GG33" s="105"/>
      <c r="GH33" s="105"/>
      <c r="GI33" s="105"/>
      <c r="GJ33" s="105"/>
      <c r="GK33" s="105"/>
      <c r="GL33" s="105"/>
      <c r="GM33" s="105"/>
      <c r="GN33" s="105"/>
      <c r="GO33" s="105"/>
      <c r="GP33" s="105"/>
      <c r="GQ33" s="105"/>
      <c r="GR33" s="105"/>
      <c r="GS33" s="105"/>
      <c r="GT33" s="105"/>
      <c r="GU33" s="105"/>
      <c r="GV33" s="105"/>
      <c r="GW33" s="105"/>
      <c r="GX33" s="105"/>
      <c r="GY33" s="105"/>
      <c r="GZ33" s="105"/>
      <c r="HA33" s="105"/>
      <c r="HB33" s="105"/>
      <c r="HC33" s="105"/>
      <c r="HD33" s="105"/>
      <c r="HE33" s="105"/>
      <c r="HF33" s="105"/>
      <c r="HG33" s="105"/>
      <c r="HH33" s="105"/>
      <c r="HI33" s="105"/>
      <c r="HJ33" s="105"/>
      <c r="HK33" s="105"/>
      <c r="HL33" s="105"/>
      <c r="HM33" s="105"/>
      <c r="HN33" s="105"/>
      <c r="HO33" s="105"/>
      <c r="HP33" s="105"/>
      <c r="HQ33" s="105"/>
      <c r="HR33" s="105"/>
      <c r="HS33" s="105"/>
      <c r="HT33" s="105"/>
      <c r="HU33" s="105"/>
      <c r="HV33" s="105"/>
      <c r="HW33" s="105"/>
      <c r="HX33" s="105"/>
      <c r="HY33" s="105"/>
      <c r="HZ33" s="105"/>
      <c r="IA33" s="105"/>
      <c r="IB33" s="105"/>
      <c r="IC33" s="105"/>
      <c r="ID33" s="105"/>
      <c r="IE33" s="105"/>
      <c r="IF33" s="105"/>
      <c r="IG33" s="105"/>
      <c r="IH33" s="105"/>
      <c r="II33" s="105"/>
      <c r="IJ33" s="105"/>
      <c r="IK33" s="105"/>
      <c r="IL33" s="105"/>
      <c r="IM33" s="105"/>
      <c r="IN33" s="105"/>
      <c r="IO33" s="105"/>
      <c r="IP33" s="105"/>
      <c r="IQ33" s="105"/>
      <c r="IR33" s="105"/>
      <c r="IS33" s="105"/>
      <c r="IT33" s="105"/>
    </row>
    <row r="34" spans="1:254" s="148" customFormat="1">
      <c r="A34" s="142" t="s">
        <v>260</v>
      </c>
      <c r="C34" s="142"/>
      <c r="D34" s="142"/>
      <c r="E34" s="142"/>
      <c r="F34" s="142"/>
      <c r="G34" s="105"/>
      <c r="H34" s="105"/>
      <c r="I34" s="72"/>
      <c r="J34" s="72"/>
      <c r="K34" s="72"/>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c r="DM34" s="105"/>
      <c r="DN34" s="105"/>
      <c r="DO34" s="105"/>
      <c r="DP34" s="105"/>
      <c r="DQ34" s="105"/>
      <c r="DR34" s="105"/>
      <c r="DS34" s="105"/>
      <c r="DT34" s="105"/>
      <c r="DU34" s="105"/>
      <c r="DV34" s="105"/>
      <c r="DW34" s="105"/>
      <c r="DX34" s="105"/>
      <c r="DY34" s="105"/>
      <c r="DZ34" s="105"/>
      <c r="EA34" s="105"/>
      <c r="EB34" s="105"/>
      <c r="EC34" s="105"/>
      <c r="ED34" s="105"/>
      <c r="EE34" s="105"/>
      <c r="EF34" s="105"/>
      <c r="EG34" s="105"/>
      <c r="EH34" s="105"/>
      <c r="EI34" s="105"/>
      <c r="EJ34" s="105"/>
      <c r="EK34" s="105"/>
      <c r="EL34" s="105"/>
      <c r="EM34" s="105"/>
      <c r="EN34" s="105"/>
      <c r="EO34" s="105"/>
      <c r="EP34" s="105"/>
      <c r="EQ34" s="105"/>
      <c r="ER34" s="105"/>
      <c r="ES34" s="105"/>
      <c r="ET34" s="105"/>
      <c r="EU34" s="105"/>
      <c r="EV34" s="105"/>
      <c r="EW34" s="105"/>
      <c r="EX34" s="105"/>
      <c r="EY34" s="105"/>
      <c r="EZ34" s="105"/>
      <c r="FA34" s="105"/>
      <c r="FB34" s="105"/>
      <c r="FC34" s="105"/>
      <c r="FD34" s="105"/>
      <c r="FE34" s="105"/>
      <c r="FF34" s="105"/>
      <c r="FG34" s="105"/>
      <c r="FH34" s="105"/>
      <c r="FI34" s="105"/>
      <c r="FJ34" s="105"/>
      <c r="FK34" s="105"/>
      <c r="FL34" s="105"/>
      <c r="FM34" s="105"/>
      <c r="FN34" s="105"/>
      <c r="FO34" s="105"/>
      <c r="FP34" s="105"/>
      <c r="FQ34" s="105"/>
      <c r="FR34" s="105"/>
      <c r="FS34" s="105"/>
      <c r="FT34" s="105"/>
      <c r="FU34" s="105"/>
      <c r="FV34" s="105"/>
      <c r="FW34" s="105"/>
      <c r="FX34" s="105"/>
      <c r="FY34" s="105"/>
      <c r="FZ34" s="105"/>
      <c r="GA34" s="105"/>
      <c r="GB34" s="105"/>
      <c r="GC34" s="105"/>
      <c r="GD34" s="105"/>
      <c r="GE34" s="105"/>
      <c r="GF34" s="105"/>
      <c r="GG34" s="105"/>
      <c r="GH34" s="105"/>
      <c r="GI34" s="105"/>
      <c r="GJ34" s="105"/>
      <c r="GK34" s="105"/>
      <c r="GL34" s="105"/>
      <c r="GM34" s="105"/>
      <c r="GN34" s="105"/>
      <c r="GO34" s="105"/>
      <c r="GP34" s="105"/>
      <c r="GQ34" s="105"/>
      <c r="GR34" s="105"/>
      <c r="GS34" s="105"/>
      <c r="GT34" s="105"/>
      <c r="GU34" s="105"/>
      <c r="GV34" s="105"/>
      <c r="GW34" s="105"/>
      <c r="GX34" s="105"/>
      <c r="GY34" s="105"/>
      <c r="GZ34" s="105"/>
      <c r="HA34" s="105"/>
      <c r="HB34" s="105"/>
      <c r="HC34" s="105"/>
      <c r="HD34" s="105"/>
      <c r="HE34" s="105"/>
      <c r="HF34" s="105"/>
      <c r="HG34" s="105"/>
      <c r="HH34" s="105"/>
      <c r="HI34" s="105"/>
      <c r="HJ34" s="105"/>
      <c r="HK34" s="105"/>
      <c r="HL34" s="105"/>
      <c r="HM34" s="105"/>
      <c r="HN34" s="105"/>
      <c r="HO34" s="105"/>
      <c r="HP34" s="105"/>
      <c r="HQ34" s="105"/>
      <c r="HR34" s="105"/>
      <c r="HS34" s="105"/>
      <c r="HT34" s="105"/>
      <c r="HU34" s="105"/>
      <c r="HV34" s="105"/>
      <c r="HW34" s="105"/>
      <c r="HX34" s="105"/>
      <c r="HY34" s="105"/>
      <c r="HZ34" s="105"/>
      <c r="IA34" s="105"/>
      <c r="IB34" s="105"/>
      <c r="IC34" s="105"/>
      <c r="ID34" s="105"/>
      <c r="IE34" s="105"/>
      <c r="IF34" s="105"/>
      <c r="IG34" s="105"/>
      <c r="IH34" s="105"/>
      <c r="II34" s="105"/>
      <c r="IJ34" s="105"/>
      <c r="IK34" s="105"/>
      <c r="IL34" s="105"/>
      <c r="IM34" s="105"/>
      <c r="IN34" s="105"/>
      <c r="IO34" s="105"/>
      <c r="IP34" s="105"/>
      <c r="IQ34" s="105"/>
      <c r="IR34" s="105"/>
      <c r="IS34" s="105"/>
      <c r="IT34" s="105"/>
    </row>
    <row r="35" spans="1:254" s="148" customFormat="1" ht="13.5" customHeight="1">
      <c r="A35" s="210" t="s">
        <v>261</v>
      </c>
      <c r="B35" s="211"/>
      <c r="C35" s="211"/>
      <c r="D35" s="211"/>
      <c r="E35" s="211"/>
      <c r="F35" s="211"/>
      <c r="G35" s="105"/>
      <c r="H35" s="105"/>
      <c r="I35" s="72"/>
      <c r="J35" s="72"/>
      <c r="K35" s="72"/>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5"/>
      <c r="FB35" s="105"/>
      <c r="FC35" s="105"/>
      <c r="FD35" s="105"/>
      <c r="FE35" s="105"/>
      <c r="FF35" s="105"/>
      <c r="FG35" s="105"/>
      <c r="FH35" s="105"/>
      <c r="FI35" s="105"/>
      <c r="FJ35" s="105"/>
      <c r="FK35" s="105"/>
      <c r="FL35" s="105"/>
      <c r="FM35" s="105"/>
      <c r="FN35" s="105"/>
      <c r="FO35" s="105"/>
      <c r="FP35" s="105"/>
      <c r="FQ35" s="105"/>
      <c r="FR35" s="105"/>
      <c r="FS35" s="105"/>
      <c r="FT35" s="105"/>
      <c r="FU35" s="105"/>
      <c r="FV35" s="105"/>
      <c r="FW35" s="105"/>
      <c r="FX35" s="105"/>
      <c r="FY35" s="105"/>
      <c r="FZ35" s="105"/>
      <c r="GA35" s="105"/>
      <c r="GB35" s="105"/>
      <c r="GC35" s="105"/>
      <c r="GD35" s="105"/>
      <c r="GE35" s="105"/>
      <c r="GF35" s="105"/>
      <c r="GG35" s="105"/>
      <c r="GH35" s="105"/>
      <c r="GI35" s="105"/>
      <c r="GJ35" s="105"/>
      <c r="GK35" s="105"/>
      <c r="GL35" s="105"/>
      <c r="GM35" s="105"/>
      <c r="GN35" s="105"/>
      <c r="GO35" s="105"/>
      <c r="GP35" s="105"/>
      <c r="GQ35" s="105"/>
      <c r="GR35" s="105"/>
      <c r="GS35" s="105"/>
      <c r="GT35" s="105"/>
      <c r="GU35" s="105"/>
      <c r="GV35" s="105"/>
      <c r="GW35" s="105"/>
      <c r="GX35" s="105"/>
      <c r="GY35" s="105"/>
      <c r="GZ35" s="105"/>
      <c r="HA35" s="105"/>
      <c r="HB35" s="105"/>
      <c r="HC35" s="105"/>
      <c r="HD35" s="105"/>
      <c r="HE35" s="105"/>
      <c r="HF35" s="105"/>
      <c r="HG35" s="105"/>
      <c r="HH35" s="105"/>
      <c r="HI35" s="105"/>
      <c r="HJ35" s="105"/>
      <c r="HK35" s="105"/>
      <c r="HL35" s="105"/>
      <c r="HM35" s="105"/>
      <c r="HN35" s="105"/>
      <c r="HO35" s="105"/>
      <c r="HP35" s="105"/>
      <c r="HQ35" s="105"/>
      <c r="HR35" s="105"/>
      <c r="HS35" s="105"/>
      <c r="HT35" s="105"/>
      <c r="HU35" s="105"/>
      <c r="HV35" s="105"/>
      <c r="HW35" s="105"/>
      <c r="HX35" s="105"/>
      <c r="HY35" s="105"/>
      <c r="HZ35" s="105"/>
      <c r="IA35" s="105"/>
      <c r="IB35" s="105"/>
      <c r="IC35" s="105"/>
      <c r="ID35" s="105"/>
      <c r="IE35" s="105"/>
      <c r="IF35" s="105"/>
      <c r="IG35" s="105"/>
      <c r="IH35" s="105"/>
      <c r="II35" s="105"/>
      <c r="IJ35" s="105"/>
      <c r="IK35" s="105"/>
      <c r="IL35" s="105"/>
      <c r="IM35" s="105"/>
      <c r="IN35" s="105"/>
      <c r="IO35" s="105"/>
      <c r="IP35" s="105"/>
      <c r="IQ35" s="105"/>
      <c r="IR35" s="105"/>
      <c r="IS35" s="105"/>
      <c r="IT35" s="105"/>
    </row>
    <row r="36" spans="1:254" s="148" customFormat="1">
      <c r="A36" s="142" t="s">
        <v>262</v>
      </c>
      <c r="C36" s="142"/>
      <c r="D36" s="142"/>
      <c r="E36" s="142"/>
      <c r="F36" s="142"/>
      <c r="G36" s="105"/>
      <c r="H36" s="105"/>
      <c r="I36" s="72"/>
      <c r="J36" s="72"/>
      <c r="K36" s="72"/>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5"/>
      <c r="FB36" s="105"/>
      <c r="FC36" s="105"/>
      <c r="FD36" s="105"/>
      <c r="FE36" s="105"/>
      <c r="FF36" s="105"/>
      <c r="FG36" s="105"/>
      <c r="FH36" s="105"/>
      <c r="FI36" s="105"/>
      <c r="FJ36" s="105"/>
      <c r="FK36" s="105"/>
      <c r="FL36" s="105"/>
      <c r="FM36" s="105"/>
      <c r="FN36" s="105"/>
      <c r="FO36" s="105"/>
      <c r="FP36" s="105"/>
      <c r="FQ36" s="105"/>
      <c r="FR36" s="105"/>
      <c r="FS36" s="105"/>
      <c r="FT36" s="105"/>
      <c r="FU36" s="105"/>
      <c r="FV36" s="105"/>
      <c r="FW36" s="105"/>
      <c r="FX36" s="105"/>
      <c r="FY36" s="105"/>
      <c r="FZ36" s="105"/>
      <c r="GA36" s="105"/>
      <c r="GB36" s="105"/>
      <c r="GC36" s="105"/>
      <c r="GD36" s="105"/>
      <c r="GE36" s="105"/>
      <c r="GF36" s="105"/>
      <c r="GG36" s="105"/>
      <c r="GH36" s="105"/>
      <c r="GI36" s="105"/>
      <c r="GJ36" s="105"/>
      <c r="GK36" s="105"/>
      <c r="GL36" s="105"/>
      <c r="GM36" s="105"/>
      <c r="GN36" s="105"/>
      <c r="GO36" s="105"/>
      <c r="GP36" s="105"/>
      <c r="GQ36" s="105"/>
      <c r="GR36" s="105"/>
      <c r="GS36" s="105"/>
      <c r="GT36" s="105"/>
      <c r="GU36" s="105"/>
      <c r="GV36" s="105"/>
      <c r="GW36" s="105"/>
      <c r="GX36" s="105"/>
      <c r="GY36" s="105"/>
      <c r="GZ36" s="105"/>
      <c r="HA36" s="105"/>
      <c r="HB36" s="105"/>
      <c r="HC36" s="105"/>
      <c r="HD36" s="105"/>
      <c r="HE36" s="105"/>
      <c r="HF36" s="105"/>
      <c r="HG36" s="105"/>
      <c r="HH36" s="105"/>
      <c r="HI36" s="105"/>
      <c r="HJ36" s="105"/>
      <c r="HK36" s="105"/>
      <c r="HL36" s="105"/>
      <c r="HM36" s="105"/>
      <c r="HN36" s="105"/>
      <c r="HO36" s="105"/>
      <c r="HP36" s="105"/>
      <c r="HQ36" s="105"/>
      <c r="HR36" s="105"/>
      <c r="HS36" s="105"/>
      <c r="HT36" s="105"/>
      <c r="HU36" s="105"/>
      <c r="HV36" s="105"/>
      <c r="HW36" s="105"/>
      <c r="HX36" s="105"/>
      <c r="HY36" s="105"/>
      <c r="HZ36" s="105"/>
      <c r="IA36" s="105"/>
      <c r="IB36" s="105"/>
      <c r="IC36" s="105"/>
      <c r="ID36" s="105"/>
      <c r="IE36" s="105"/>
      <c r="IF36" s="105"/>
      <c r="IG36" s="105"/>
      <c r="IH36" s="105"/>
      <c r="II36" s="105"/>
      <c r="IJ36" s="105"/>
      <c r="IK36" s="105"/>
      <c r="IL36" s="105"/>
      <c r="IM36" s="105"/>
      <c r="IN36" s="105"/>
      <c r="IO36" s="105"/>
      <c r="IP36" s="105"/>
      <c r="IQ36" s="105"/>
      <c r="IR36" s="105"/>
      <c r="IS36" s="105"/>
      <c r="IT36" s="105"/>
    </row>
    <row r="37" spans="1:254" s="148" customFormat="1">
      <c r="A37" s="142" t="s">
        <v>263</v>
      </c>
      <c r="C37" s="142"/>
      <c r="D37" s="142"/>
      <c r="E37" s="142"/>
      <c r="F37" s="142"/>
      <c r="G37" s="105"/>
      <c r="H37" s="105"/>
      <c r="I37" s="72"/>
      <c r="J37" s="72"/>
      <c r="K37" s="72"/>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5"/>
      <c r="DJ37" s="105"/>
      <c r="DK37" s="105"/>
      <c r="DL37" s="105"/>
      <c r="DM37" s="105"/>
      <c r="DN37" s="105"/>
      <c r="DO37" s="105"/>
      <c r="DP37" s="105"/>
      <c r="DQ37" s="105"/>
      <c r="DR37" s="105"/>
      <c r="DS37" s="105"/>
      <c r="DT37" s="105"/>
      <c r="DU37" s="105"/>
      <c r="DV37" s="105"/>
      <c r="DW37" s="105"/>
      <c r="DX37" s="105"/>
      <c r="DY37" s="105"/>
      <c r="DZ37" s="105"/>
      <c r="EA37" s="105"/>
      <c r="EB37" s="105"/>
      <c r="EC37" s="105"/>
      <c r="ED37" s="105"/>
      <c r="EE37" s="105"/>
      <c r="EF37" s="105"/>
      <c r="EG37" s="105"/>
      <c r="EH37" s="105"/>
      <c r="EI37" s="105"/>
      <c r="EJ37" s="105"/>
      <c r="EK37" s="105"/>
      <c r="EL37" s="105"/>
      <c r="EM37" s="105"/>
      <c r="EN37" s="105"/>
      <c r="EO37" s="105"/>
      <c r="EP37" s="105"/>
      <c r="EQ37" s="105"/>
      <c r="ER37" s="105"/>
      <c r="ES37" s="105"/>
      <c r="ET37" s="105"/>
      <c r="EU37" s="105"/>
      <c r="EV37" s="105"/>
      <c r="EW37" s="105"/>
      <c r="EX37" s="105"/>
      <c r="EY37" s="105"/>
      <c r="EZ37" s="105"/>
      <c r="FA37" s="105"/>
      <c r="FB37" s="105"/>
      <c r="FC37" s="105"/>
      <c r="FD37" s="105"/>
      <c r="FE37" s="105"/>
      <c r="FF37" s="105"/>
      <c r="FG37" s="105"/>
      <c r="FH37" s="105"/>
      <c r="FI37" s="105"/>
      <c r="FJ37" s="105"/>
      <c r="FK37" s="105"/>
      <c r="FL37" s="105"/>
      <c r="FM37" s="105"/>
      <c r="FN37" s="105"/>
      <c r="FO37" s="105"/>
      <c r="FP37" s="105"/>
      <c r="FQ37" s="105"/>
      <c r="FR37" s="105"/>
      <c r="FS37" s="105"/>
      <c r="FT37" s="105"/>
      <c r="FU37" s="105"/>
      <c r="FV37" s="105"/>
      <c r="FW37" s="105"/>
      <c r="FX37" s="105"/>
      <c r="FY37" s="105"/>
      <c r="FZ37" s="105"/>
      <c r="GA37" s="105"/>
      <c r="GB37" s="105"/>
      <c r="GC37" s="105"/>
      <c r="GD37" s="105"/>
      <c r="GE37" s="105"/>
      <c r="GF37" s="105"/>
      <c r="GG37" s="105"/>
      <c r="GH37" s="105"/>
      <c r="GI37" s="105"/>
      <c r="GJ37" s="105"/>
      <c r="GK37" s="105"/>
      <c r="GL37" s="105"/>
      <c r="GM37" s="105"/>
      <c r="GN37" s="105"/>
      <c r="GO37" s="105"/>
      <c r="GP37" s="105"/>
      <c r="GQ37" s="105"/>
      <c r="GR37" s="10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c r="IB37" s="105"/>
      <c r="IC37" s="105"/>
      <c r="ID37" s="105"/>
      <c r="IE37" s="105"/>
      <c r="IF37" s="105"/>
      <c r="IG37" s="105"/>
      <c r="IH37" s="105"/>
      <c r="II37" s="105"/>
      <c r="IJ37" s="105"/>
      <c r="IK37" s="105"/>
      <c r="IL37" s="105"/>
      <c r="IM37" s="105"/>
      <c r="IN37" s="105"/>
      <c r="IO37" s="105"/>
      <c r="IP37" s="105"/>
      <c r="IQ37" s="105"/>
      <c r="IR37" s="105"/>
      <c r="IS37" s="105"/>
      <c r="IT37" s="105"/>
    </row>
    <row r="38" spans="1:254" s="148" customFormat="1">
      <c r="A38" s="142" t="s">
        <v>264</v>
      </c>
      <c r="C38" s="142"/>
      <c r="D38" s="142"/>
      <c r="E38" s="142"/>
      <c r="F38" s="142"/>
      <c r="G38" s="105"/>
      <c r="H38" s="105"/>
      <c r="I38" s="72"/>
      <c r="J38" s="72"/>
      <c r="K38" s="72"/>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c r="CR38" s="105"/>
      <c r="CS38" s="105"/>
      <c r="CT38" s="105"/>
      <c r="CU38" s="105"/>
      <c r="CV38" s="105"/>
      <c r="CW38" s="105"/>
      <c r="CX38" s="105"/>
      <c r="CY38" s="105"/>
      <c r="CZ38" s="105"/>
      <c r="DA38" s="105"/>
      <c r="DB38" s="105"/>
      <c r="DC38" s="105"/>
      <c r="DD38" s="105"/>
      <c r="DE38" s="105"/>
      <c r="DF38" s="105"/>
      <c r="DG38" s="105"/>
      <c r="DH38" s="105"/>
      <c r="DI38" s="105"/>
      <c r="DJ38" s="105"/>
      <c r="DK38" s="105"/>
      <c r="DL38" s="105"/>
      <c r="DM38" s="105"/>
      <c r="DN38" s="105"/>
      <c r="DO38" s="105"/>
      <c r="DP38" s="105"/>
      <c r="DQ38" s="105"/>
      <c r="DR38" s="105"/>
      <c r="DS38" s="105"/>
      <c r="DT38" s="105"/>
      <c r="DU38" s="105"/>
      <c r="DV38" s="105"/>
      <c r="DW38" s="105"/>
      <c r="DX38" s="105"/>
      <c r="DY38" s="105"/>
      <c r="DZ38" s="105"/>
      <c r="EA38" s="105"/>
      <c r="EB38" s="105"/>
      <c r="EC38" s="105"/>
      <c r="ED38" s="105"/>
      <c r="EE38" s="105"/>
      <c r="EF38" s="105"/>
      <c r="EG38" s="105"/>
      <c r="EH38" s="105"/>
      <c r="EI38" s="105"/>
      <c r="EJ38" s="105"/>
      <c r="EK38" s="105"/>
      <c r="EL38" s="105"/>
      <c r="EM38" s="105"/>
      <c r="EN38" s="105"/>
      <c r="EO38" s="105"/>
      <c r="EP38" s="105"/>
      <c r="EQ38" s="105"/>
      <c r="ER38" s="105"/>
      <c r="ES38" s="105"/>
      <c r="ET38" s="105"/>
      <c r="EU38" s="105"/>
      <c r="EV38" s="105"/>
      <c r="EW38" s="105"/>
      <c r="EX38" s="105"/>
      <c r="EY38" s="105"/>
      <c r="EZ38" s="105"/>
      <c r="FA38" s="105"/>
      <c r="FB38" s="105"/>
      <c r="FC38" s="105"/>
      <c r="FD38" s="105"/>
      <c r="FE38" s="105"/>
      <c r="FF38" s="105"/>
      <c r="FG38" s="105"/>
      <c r="FH38" s="105"/>
      <c r="FI38" s="105"/>
      <c r="FJ38" s="105"/>
      <c r="FK38" s="105"/>
      <c r="FL38" s="105"/>
      <c r="FM38" s="105"/>
      <c r="FN38" s="105"/>
      <c r="FO38" s="105"/>
      <c r="FP38" s="105"/>
      <c r="FQ38" s="105"/>
      <c r="FR38" s="105"/>
      <c r="FS38" s="105"/>
      <c r="FT38" s="105"/>
      <c r="FU38" s="105"/>
      <c r="FV38" s="105"/>
      <c r="FW38" s="105"/>
      <c r="FX38" s="105"/>
      <c r="FY38" s="105"/>
      <c r="FZ38" s="105"/>
      <c r="GA38" s="105"/>
      <c r="GB38" s="105"/>
      <c r="GC38" s="105"/>
      <c r="GD38" s="105"/>
      <c r="GE38" s="105"/>
      <c r="GF38" s="105"/>
      <c r="GG38" s="105"/>
      <c r="GH38" s="105"/>
      <c r="GI38" s="105"/>
      <c r="GJ38" s="105"/>
      <c r="GK38" s="105"/>
      <c r="GL38" s="105"/>
      <c r="GM38" s="105"/>
      <c r="GN38" s="105"/>
      <c r="GO38" s="105"/>
      <c r="GP38" s="105"/>
      <c r="GQ38" s="105"/>
      <c r="GR38" s="105"/>
      <c r="GS38" s="105"/>
      <c r="GT38" s="105"/>
      <c r="GU38" s="105"/>
      <c r="GV38" s="105"/>
      <c r="GW38" s="105"/>
      <c r="GX38" s="105"/>
      <c r="GY38" s="105"/>
      <c r="GZ38" s="105"/>
      <c r="HA38" s="105"/>
      <c r="HB38" s="105"/>
      <c r="HC38" s="105"/>
      <c r="HD38" s="105"/>
      <c r="HE38" s="105"/>
      <c r="HF38" s="105"/>
      <c r="HG38" s="105"/>
      <c r="HH38" s="105"/>
      <c r="HI38" s="105"/>
      <c r="HJ38" s="105"/>
      <c r="HK38" s="105"/>
      <c r="HL38" s="105"/>
      <c r="HM38" s="105"/>
      <c r="HN38" s="105"/>
      <c r="HO38" s="105"/>
      <c r="HP38" s="105"/>
      <c r="HQ38" s="105"/>
      <c r="HR38" s="105"/>
      <c r="HS38" s="105"/>
      <c r="HT38" s="105"/>
      <c r="HU38" s="105"/>
      <c r="HV38" s="105"/>
      <c r="HW38" s="105"/>
      <c r="HX38" s="105"/>
      <c r="HY38" s="105"/>
      <c r="HZ38" s="105"/>
      <c r="IA38" s="105"/>
      <c r="IB38" s="105"/>
      <c r="IC38" s="105"/>
      <c r="ID38" s="105"/>
      <c r="IE38" s="105"/>
      <c r="IF38" s="105"/>
      <c r="IG38" s="105"/>
      <c r="IH38" s="105"/>
      <c r="II38" s="105"/>
      <c r="IJ38" s="105"/>
      <c r="IK38" s="105"/>
      <c r="IL38" s="105"/>
      <c r="IM38" s="105"/>
      <c r="IN38" s="105"/>
      <c r="IO38" s="105"/>
      <c r="IP38" s="105"/>
      <c r="IQ38" s="105"/>
      <c r="IR38" s="105"/>
      <c r="IS38" s="105"/>
      <c r="IT38" s="105"/>
    </row>
    <row r="39" spans="1:254" s="148" customFormat="1">
      <c r="A39" s="142" t="s">
        <v>265</v>
      </c>
      <c r="C39" s="142"/>
      <c r="D39" s="142"/>
      <c r="E39" s="142"/>
      <c r="F39" s="142"/>
      <c r="G39" s="105"/>
      <c r="H39" s="105"/>
      <c r="I39" s="72"/>
      <c r="J39" s="72"/>
      <c r="K39" s="72"/>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5"/>
      <c r="CN39" s="105"/>
      <c r="CO39" s="105"/>
      <c r="CP39" s="105"/>
      <c r="CQ39" s="105"/>
      <c r="CR39" s="105"/>
      <c r="CS39" s="105"/>
      <c r="CT39" s="105"/>
      <c r="CU39" s="105"/>
      <c r="CV39" s="105"/>
      <c r="CW39" s="105"/>
      <c r="CX39" s="105"/>
      <c r="CY39" s="105"/>
      <c r="CZ39" s="105"/>
      <c r="DA39" s="105"/>
      <c r="DB39" s="105"/>
      <c r="DC39" s="105"/>
      <c r="DD39" s="105"/>
      <c r="DE39" s="105"/>
      <c r="DF39" s="105"/>
      <c r="DG39" s="105"/>
      <c r="DH39" s="105"/>
      <c r="DI39" s="105"/>
      <c r="DJ39" s="105"/>
      <c r="DK39" s="105"/>
      <c r="DL39" s="105"/>
      <c r="DM39" s="105"/>
      <c r="DN39" s="105"/>
      <c r="DO39" s="105"/>
      <c r="DP39" s="105"/>
      <c r="DQ39" s="105"/>
      <c r="DR39" s="105"/>
      <c r="DS39" s="105"/>
      <c r="DT39" s="105"/>
      <c r="DU39" s="105"/>
      <c r="DV39" s="105"/>
      <c r="DW39" s="105"/>
      <c r="DX39" s="105"/>
      <c r="DY39" s="105"/>
      <c r="DZ39" s="105"/>
      <c r="EA39" s="105"/>
      <c r="EB39" s="105"/>
      <c r="EC39" s="105"/>
      <c r="ED39" s="105"/>
      <c r="EE39" s="105"/>
      <c r="EF39" s="105"/>
      <c r="EG39" s="105"/>
      <c r="EH39" s="105"/>
      <c r="EI39" s="105"/>
      <c r="EJ39" s="105"/>
      <c r="EK39" s="105"/>
      <c r="EL39" s="105"/>
      <c r="EM39" s="105"/>
      <c r="EN39" s="105"/>
      <c r="EO39" s="105"/>
      <c r="EP39" s="105"/>
      <c r="EQ39" s="105"/>
      <c r="ER39" s="105"/>
      <c r="ES39" s="105"/>
      <c r="ET39" s="105"/>
      <c r="EU39" s="105"/>
      <c r="EV39" s="105"/>
      <c r="EW39" s="105"/>
      <c r="EX39" s="105"/>
      <c r="EY39" s="105"/>
      <c r="EZ39" s="105"/>
      <c r="FA39" s="105"/>
      <c r="FB39" s="105"/>
      <c r="FC39" s="105"/>
      <c r="FD39" s="105"/>
      <c r="FE39" s="105"/>
      <c r="FF39" s="105"/>
      <c r="FG39" s="105"/>
      <c r="FH39" s="105"/>
      <c r="FI39" s="105"/>
      <c r="FJ39" s="105"/>
      <c r="FK39" s="105"/>
      <c r="FL39" s="105"/>
      <c r="FM39" s="105"/>
      <c r="FN39" s="105"/>
      <c r="FO39" s="105"/>
      <c r="FP39" s="105"/>
      <c r="FQ39" s="105"/>
      <c r="FR39" s="105"/>
      <c r="FS39" s="105"/>
      <c r="FT39" s="105"/>
      <c r="FU39" s="105"/>
      <c r="FV39" s="105"/>
      <c r="FW39" s="105"/>
      <c r="FX39" s="105"/>
      <c r="FY39" s="105"/>
      <c r="FZ39" s="105"/>
      <c r="GA39" s="105"/>
      <c r="GB39" s="105"/>
      <c r="GC39" s="105"/>
      <c r="GD39" s="105"/>
      <c r="GE39" s="105"/>
      <c r="GF39" s="105"/>
      <c r="GG39" s="105"/>
      <c r="GH39" s="105"/>
      <c r="GI39" s="105"/>
      <c r="GJ39" s="105"/>
      <c r="GK39" s="105"/>
      <c r="GL39" s="105"/>
      <c r="GM39" s="105"/>
      <c r="GN39" s="105"/>
      <c r="GO39" s="105"/>
      <c r="GP39" s="105"/>
      <c r="GQ39" s="105"/>
      <c r="GR39" s="105"/>
      <c r="GS39" s="105"/>
      <c r="GT39" s="105"/>
      <c r="GU39" s="105"/>
      <c r="GV39" s="105"/>
      <c r="GW39" s="105"/>
      <c r="GX39" s="105"/>
      <c r="GY39" s="105"/>
      <c r="GZ39" s="105"/>
      <c r="HA39" s="105"/>
      <c r="HB39" s="105"/>
      <c r="HC39" s="105"/>
      <c r="HD39" s="105"/>
      <c r="HE39" s="105"/>
      <c r="HF39" s="105"/>
      <c r="HG39" s="105"/>
      <c r="HH39" s="105"/>
      <c r="HI39" s="105"/>
      <c r="HJ39" s="105"/>
      <c r="HK39" s="105"/>
      <c r="HL39" s="105"/>
      <c r="HM39" s="105"/>
      <c r="HN39" s="105"/>
      <c r="HO39" s="105"/>
      <c r="HP39" s="105"/>
      <c r="HQ39" s="105"/>
      <c r="HR39" s="105"/>
      <c r="HS39" s="105"/>
      <c r="HT39" s="105"/>
      <c r="HU39" s="105"/>
      <c r="HV39" s="105"/>
      <c r="HW39" s="105"/>
      <c r="HX39" s="105"/>
      <c r="HY39" s="105"/>
      <c r="HZ39" s="105"/>
      <c r="IA39" s="105"/>
      <c r="IB39" s="105"/>
      <c r="IC39" s="105"/>
      <c r="ID39" s="105"/>
      <c r="IE39" s="105"/>
      <c r="IF39" s="105"/>
      <c r="IG39" s="105"/>
      <c r="IH39" s="105"/>
      <c r="II39" s="105"/>
      <c r="IJ39" s="105"/>
      <c r="IK39" s="105"/>
      <c r="IL39" s="105"/>
      <c r="IM39" s="105"/>
      <c r="IN39" s="105"/>
      <c r="IO39" s="105"/>
      <c r="IP39" s="105"/>
      <c r="IQ39" s="105"/>
      <c r="IR39" s="105"/>
      <c r="IS39" s="105"/>
      <c r="IT39" s="105"/>
    </row>
    <row r="40" spans="1:254" s="148" customFormat="1">
      <c r="A40" s="142" t="s">
        <v>266</v>
      </c>
      <c r="C40" s="142"/>
      <c r="D40" s="142"/>
      <c r="E40" s="142"/>
      <c r="F40" s="142"/>
      <c r="G40" s="105"/>
      <c r="H40" s="105"/>
      <c r="I40" s="72"/>
      <c r="J40" s="72"/>
      <c r="K40" s="72"/>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c r="CR40" s="105"/>
      <c r="CS40" s="105"/>
      <c r="CT40" s="105"/>
      <c r="CU40" s="105"/>
      <c r="CV40" s="105"/>
      <c r="CW40" s="105"/>
      <c r="CX40" s="105"/>
      <c r="CY40" s="105"/>
      <c r="CZ40" s="105"/>
      <c r="DA40" s="105"/>
      <c r="DB40" s="105"/>
      <c r="DC40" s="105"/>
      <c r="DD40" s="105"/>
      <c r="DE40" s="105"/>
      <c r="DF40" s="105"/>
      <c r="DG40" s="105"/>
      <c r="DH40" s="105"/>
      <c r="DI40" s="105"/>
      <c r="DJ40" s="105"/>
      <c r="DK40" s="105"/>
      <c r="DL40" s="105"/>
      <c r="DM40" s="105"/>
      <c r="DN40" s="105"/>
      <c r="DO40" s="105"/>
      <c r="DP40" s="105"/>
      <c r="DQ40" s="105"/>
      <c r="DR40" s="105"/>
      <c r="DS40" s="105"/>
      <c r="DT40" s="105"/>
      <c r="DU40" s="105"/>
      <c r="DV40" s="105"/>
      <c r="DW40" s="105"/>
      <c r="DX40" s="105"/>
      <c r="DY40" s="105"/>
      <c r="DZ40" s="105"/>
      <c r="EA40" s="105"/>
      <c r="EB40" s="105"/>
      <c r="EC40" s="105"/>
      <c r="ED40" s="105"/>
      <c r="EE40" s="105"/>
      <c r="EF40" s="105"/>
      <c r="EG40" s="105"/>
      <c r="EH40" s="105"/>
      <c r="EI40" s="105"/>
      <c r="EJ40" s="105"/>
      <c r="EK40" s="105"/>
      <c r="EL40" s="105"/>
      <c r="EM40" s="105"/>
      <c r="EN40" s="105"/>
      <c r="EO40" s="105"/>
      <c r="EP40" s="105"/>
      <c r="EQ40" s="105"/>
      <c r="ER40" s="105"/>
      <c r="ES40" s="105"/>
      <c r="ET40" s="105"/>
      <c r="EU40" s="105"/>
      <c r="EV40" s="105"/>
      <c r="EW40" s="105"/>
      <c r="EX40" s="105"/>
      <c r="EY40" s="105"/>
      <c r="EZ40" s="105"/>
      <c r="FA40" s="105"/>
      <c r="FB40" s="105"/>
      <c r="FC40" s="105"/>
      <c r="FD40" s="105"/>
      <c r="FE40" s="105"/>
      <c r="FF40" s="105"/>
      <c r="FG40" s="105"/>
      <c r="FH40" s="105"/>
      <c r="FI40" s="105"/>
      <c r="FJ40" s="105"/>
      <c r="FK40" s="105"/>
      <c r="FL40" s="105"/>
      <c r="FM40" s="105"/>
      <c r="FN40" s="105"/>
      <c r="FO40" s="105"/>
      <c r="FP40" s="105"/>
      <c r="FQ40" s="105"/>
      <c r="FR40" s="105"/>
      <c r="FS40" s="105"/>
      <c r="FT40" s="105"/>
      <c r="FU40" s="105"/>
      <c r="FV40" s="105"/>
      <c r="FW40" s="105"/>
      <c r="FX40" s="105"/>
      <c r="FY40" s="105"/>
      <c r="FZ40" s="105"/>
      <c r="GA40" s="105"/>
      <c r="GB40" s="105"/>
      <c r="GC40" s="105"/>
      <c r="GD40" s="105"/>
      <c r="GE40" s="105"/>
      <c r="GF40" s="105"/>
      <c r="GG40" s="105"/>
      <c r="GH40" s="105"/>
      <c r="GI40" s="105"/>
      <c r="GJ40" s="105"/>
      <c r="GK40" s="105"/>
      <c r="GL40" s="105"/>
      <c r="GM40" s="105"/>
      <c r="GN40" s="105"/>
      <c r="GO40" s="105"/>
      <c r="GP40" s="105"/>
      <c r="GQ40" s="105"/>
      <c r="GR40" s="105"/>
      <c r="GS40" s="105"/>
      <c r="GT40" s="105"/>
      <c r="GU40" s="105"/>
      <c r="GV40" s="105"/>
      <c r="GW40" s="105"/>
      <c r="GX40" s="105"/>
      <c r="GY40" s="105"/>
      <c r="GZ40" s="105"/>
      <c r="HA40" s="105"/>
      <c r="HB40" s="105"/>
      <c r="HC40" s="105"/>
      <c r="HD40" s="105"/>
      <c r="HE40" s="105"/>
      <c r="HF40" s="105"/>
      <c r="HG40" s="105"/>
      <c r="HH40" s="105"/>
      <c r="HI40" s="105"/>
      <c r="HJ40" s="105"/>
      <c r="HK40" s="105"/>
      <c r="HL40" s="105"/>
      <c r="HM40" s="105"/>
      <c r="HN40" s="105"/>
      <c r="HO40" s="105"/>
      <c r="HP40" s="105"/>
      <c r="HQ40" s="105"/>
      <c r="HR40" s="105"/>
      <c r="HS40" s="105"/>
      <c r="HT40" s="105"/>
      <c r="HU40" s="105"/>
      <c r="HV40" s="105"/>
      <c r="HW40" s="105"/>
      <c r="HX40" s="105"/>
      <c r="HY40" s="105"/>
      <c r="HZ40" s="105"/>
      <c r="IA40" s="105"/>
      <c r="IB40" s="105"/>
      <c r="IC40" s="105"/>
      <c r="ID40" s="105"/>
      <c r="IE40" s="105"/>
      <c r="IF40" s="105"/>
      <c r="IG40" s="105"/>
      <c r="IH40" s="105"/>
      <c r="II40" s="105"/>
      <c r="IJ40" s="105"/>
      <c r="IK40" s="105"/>
      <c r="IL40" s="105"/>
      <c r="IM40" s="105"/>
      <c r="IN40" s="105"/>
      <c r="IO40" s="105"/>
      <c r="IP40" s="105"/>
      <c r="IQ40" s="105"/>
      <c r="IR40" s="105"/>
      <c r="IS40" s="105"/>
      <c r="IT40" s="105"/>
    </row>
    <row r="41" spans="1:254" s="148" customFormat="1">
      <c r="A41" s="142" t="s">
        <v>267</v>
      </c>
      <c r="C41" s="142"/>
      <c r="D41" s="142"/>
      <c r="E41" s="142"/>
      <c r="F41" s="142"/>
      <c r="G41" s="105"/>
      <c r="H41" s="105"/>
      <c r="I41" s="72"/>
      <c r="J41" s="72"/>
      <c r="K41" s="72"/>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c r="DD41" s="105"/>
      <c r="DE41" s="105"/>
      <c r="DF41" s="105"/>
      <c r="DG41" s="105"/>
      <c r="DH41" s="105"/>
      <c r="DI41" s="105"/>
      <c r="DJ41" s="105"/>
      <c r="DK41" s="105"/>
      <c r="DL41" s="105"/>
      <c r="DM41" s="105"/>
      <c r="DN41" s="105"/>
      <c r="DO41" s="105"/>
      <c r="DP41" s="105"/>
      <c r="DQ41" s="105"/>
      <c r="DR41" s="105"/>
      <c r="DS41" s="105"/>
      <c r="DT41" s="105"/>
      <c r="DU41" s="105"/>
      <c r="DV41" s="105"/>
      <c r="DW41" s="105"/>
      <c r="DX41" s="105"/>
      <c r="DY41" s="105"/>
      <c r="DZ41" s="105"/>
      <c r="EA41" s="105"/>
      <c r="EB41" s="105"/>
      <c r="EC41" s="105"/>
      <c r="ED41" s="105"/>
      <c r="EE41" s="105"/>
      <c r="EF41" s="105"/>
      <c r="EG41" s="105"/>
      <c r="EH41" s="105"/>
      <c r="EI41" s="105"/>
      <c r="EJ41" s="105"/>
      <c r="EK41" s="105"/>
      <c r="EL41" s="105"/>
      <c r="EM41" s="105"/>
      <c r="EN41" s="105"/>
      <c r="EO41" s="105"/>
      <c r="EP41" s="105"/>
      <c r="EQ41" s="105"/>
      <c r="ER41" s="105"/>
      <c r="ES41" s="105"/>
      <c r="ET41" s="105"/>
      <c r="EU41" s="105"/>
      <c r="EV41" s="105"/>
      <c r="EW41" s="105"/>
      <c r="EX41" s="105"/>
      <c r="EY41" s="105"/>
      <c r="EZ41" s="105"/>
      <c r="FA41" s="105"/>
      <c r="FB41" s="105"/>
      <c r="FC41" s="105"/>
      <c r="FD41" s="105"/>
      <c r="FE41" s="105"/>
      <c r="FF41" s="105"/>
      <c r="FG41" s="105"/>
      <c r="FH41" s="105"/>
      <c r="FI41" s="105"/>
      <c r="FJ41" s="105"/>
      <c r="FK41" s="105"/>
      <c r="FL41" s="105"/>
      <c r="FM41" s="105"/>
      <c r="FN41" s="105"/>
      <c r="FO41" s="105"/>
      <c r="FP41" s="105"/>
      <c r="FQ41" s="105"/>
      <c r="FR41" s="105"/>
      <c r="FS41" s="105"/>
      <c r="FT41" s="105"/>
      <c r="FU41" s="105"/>
      <c r="FV41" s="105"/>
      <c r="FW41" s="105"/>
      <c r="FX41" s="105"/>
      <c r="FY41" s="105"/>
      <c r="FZ41" s="105"/>
      <c r="GA41" s="105"/>
      <c r="GB41" s="105"/>
      <c r="GC41" s="105"/>
      <c r="GD41" s="105"/>
      <c r="GE41" s="105"/>
      <c r="GF41" s="105"/>
      <c r="GG41" s="105"/>
      <c r="GH41" s="105"/>
      <c r="GI41" s="105"/>
      <c r="GJ41" s="105"/>
      <c r="GK41" s="105"/>
      <c r="GL41" s="105"/>
      <c r="GM41" s="105"/>
      <c r="GN41" s="105"/>
      <c r="GO41" s="105"/>
      <c r="GP41" s="105"/>
      <c r="GQ41" s="105"/>
      <c r="GR41" s="105"/>
      <c r="GS41" s="105"/>
      <c r="GT41" s="105"/>
      <c r="GU41" s="105"/>
      <c r="GV41" s="105"/>
      <c r="GW41" s="105"/>
      <c r="GX41" s="105"/>
      <c r="GY41" s="105"/>
      <c r="GZ41" s="105"/>
      <c r="HA41" s="105"/>
      <c r="HB41" s="105"/>
      <c r="HC41" s="105"/>
      <c r="HD41" s="105"/>
      <c r="HE41" s="105"/>
      <c r="HF41" s="105"/>
      <c r="HG41" s="105"/>
      <c r="HH41" s="105"/>
      <c r="HI41" s="105"/>
      <c r="HJ41" s="105"/>
      <c r="HK41" s="105"/>
      <c r="HL41" s="105"/>
      <c r="HM41" s="105"/>
      <c r="HN41" s="105"/>
      <c r="HO41" s="105"/>
      <c r="HP41" s="105"/>
      <c r="HQ41" s="105"/>
      <c r="HR41" s="105"/>
      <c r="HS41" s="105"/>
      <c r="HT41" s="105"/>
      <c r="HU41" s="105"/>
      <c r="HV41" s="105"/>
      <c r="HW41" s="105"/>
      <c r="HX41" s="105"/>
      <c r="HY41" s="105"/>
      <c r="HZ41" s="105"/>
      <c r="IA41" s="105"/>
      <c r="IB41" s="105"/>
      <c r="IC41" s="105"/>
      <c r="ID41" s="105"/>
      <c r="IE41" s="105"/>
      <c r="IF41" s="105"/>
      <c r="IG41" s="105"/>
      <c r="IH41" s="105"/>
      <c r="II41" s="105"/>
      <c r="IJ41" s="105"/>
      <c r="IK41" s="105"/>
      <c r="IL41" s="105"/>
      <c r="IM41" s="105"/>
      <c r="IN41" s="105"/>
      <c r="IO41" s="105"/>
      <c r="IP41" s="105"/>
      <c r="IQ41" s="105"/>
      <c r="IR41" s="105"/>
      <c r="IS41" s="105"/>
      <c r="IT41" s="105"/>
    </row>
    <row r="42" spans="1:254" s="148" customFormat="1">
      <c r="A42" s="142" t="s">
        <v>268</v>
      </c>
      <c r="C42" s="142"/>
      <c r="D42" s="142"/>
      <c r="E42" s="142"/>
      <c r="F42" s="142"/>
      <c r="G42" s="105"/>
      <c r="H42" s="105"/>
      <c r="I42" s="72"/>
      <c r="J42" s="72"/>
      <c r="K42" s="72"/>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c r="DD42" s="105"/>
      <c r="DE42" s="105"/>
      <c r="DF42" s="105"/>
      <c r="DG42" s="105"/>
      <c r="DH42" s="105"/>
      <c r="DI42" s="105"/>
      <c r="DJ42" s="105"/>
      <c r="DK42" s="105"/>
      <c r="DL42" s="105"/>
      <c r="DM42" s="105"/>
      <c r="DN42" s="105"/>
      <c r="DO42" s="105"/>
      <c r="DP42" s="105"/>
      <c r="DQ42" s="105"/>
      <c r="DR42" s="105"/>
      <c r="DS42" s="105"/>
      <c r="DT42" s="105"/>
      <c r="DU42" s="105"/>
      <c r="DV42" s="105"/>
      <c r="DW42" s="105"/>
      <c r="DX42" s="105"/>
      <c r="DY42" s="105"/>
      <c r="DZ42" s="105"/>
      <c r="EA42" s="105"/>
      <c r="EB42" s="105"/>
      <c r="EC42" s="105"/>
      <c r="ED42" s="105"/>
      <c r="EE42" s="105"/>
      <c r="EF42" s="105"/>
      <c r="EG42" s="105"/>
      <c r="EH42" s="105"/>
      <c r="EI42" s="105"/>
      <c r="EJ42" s="105"/>
      <c r="EK42" s="105"/>
      <c r="EL42" s="105"/>
      <c r="EM42" s="105"/>
      <c r="EN42" s="105"/>
      <c r="EO42" s="105"/>
      <c r="EP42" s="105"/>
      <c r="EQ42" s="105"/>
      <c r="ER42" s="105"/>
      <c r="ES42" s="105"/>
      <c r="ET42" s="105"/>
      <c r="EU42" s="105"/>
      <c r="EV42" s="105"/>
      <c r="EW42" s="105"/>
      <c r="EX42" s="105"/>
      <c r="EY42" s="105"/>
      <c r="EZ42" s="105"/>
      <c r="FA42" s="105"/>
      <c r="FB42" s="105"/>
      <c r="FC42" s="105"/>
      <c r="FD42" s="105"/>
      <c r="FE42" s="105"/>
      <c r="FF42" s="105"/>
      <c r="FG42" s="105"/>
      <c r="FH42" s="105"/>
      <c r="FI42" s="105"/>
      <c r="FJ42" s="105"/>
      <c r="FK42" s="105"/>
      <c r="FL42" s="105"/>
      <c r="FM42" s="105"/>
      <c r="FN42" s="105"/>
      <c r="FO42" s="105"/>
      <c r="FP42" s="105"/>
      <c r="FQ42" s="105"/>
      <c r="FR42" s="105"/>
      <c r="FS42" s="105"/>
      <c r="FT42" s="105"/>
      <c r="FU42" s="105"/>
      <c r="FV42" s="105"/>
      <c r="FW42" s="105"/>
      <c r="FX42" s="105"/>
      <c r="FY42" s="105"/>
      <c r="FZ42" s="105"/>
      <c r="GA42" s="105"/>
      <c r="GB42" s="105"/>
      <c r="GC42" s="105"/>
      <c r="GD42" s="105"/>
      <c r="GE42" s="105"/>
      <c r="GF42" s="105"/>
      <c r="GG42" s="105"/>
      <c r="GH42" s="105"/>
      <c r="GI42" s="105"/>
      <c r="GJ42" s="105"/>
      <c r="GK42" s="105"/>
      <c r="GL42" s="105"/>
      <c r="GM42" s="105"/>
      <c r="GN42" s="105"/>
      <c r="GO42" s="105"/>
      <c r="GP42" s="105"/>
      <c r="GQ42" s="105"/>
      <c r="GR42" s="105"/>
      <c r="GS42" s="105"/>
      <c r="GT42" s="105"/>
      <c r="GU42" s="105"/>
      <c r="GV42" s="105"/>
      <c r="GW42" s="105"/>
      <c r="GX42" s="105"/>
      <c r="GY42" s="105"/>
      <c r="GZ42" s="105"/>
      <c r="HA42" s="105"/>
      <c r="HB42" s="105"/>
      <c r="HC42" s="105"/>
      <c r="HD42" s="105"/>
      <c r="HE42" s="105"/>
      <c r="HF42" s="105"/>
      <c r="HG42" s="105"/>
      <c r="HH42" s="105"/>
      <c r="HI42" s="105"/>
      <c r="HJ42" s="105"/>
      <c r="HK42" s="105"/>
      <c r="HL42" s="105"/>
      <c r="HM42" s="105"/>
      <c r="HN42" s="105"/>
      <c r="HO42" s="105"/>
      <c r="HP42" s="105"/>
      <c r="HQ42" s="105"/>
      <c r="HR42" s="105"/>
      <c r="HS42" s="105"/>
      <c r="HT42" s="105"/>
      <c r="HU42" s="105"/>
      <c r="HV42" s="105"/>
      <c r="HW42" s="105"/>
      <c r="HX42" s="105"/>
      <c r="HY42" s="105"/>
      <c r="HZ42" s="105"/>
      <c r="IA42" s="105"/>
      <c r="IB42" s="105"/>
      <c r="IC42" s="105"/>
      <c r="ID42" s="105"/>
      <c r="IE42" s="105"/>
      <c r="IF42" s="105"/>
      <c r="IG42" s="105"/>
      <c r="IH42" s="105"/>
      <c r="II42" s="105"/>
      <c r="IJ42" s="105"/>
      <c r="IK42" s="105"/>
      <c r="IL42" s="105"/>
      <c r="IM42" s="105"/>
      <c r="IN42" s="105"/>
      <c r="IO42" s="105"/>
      <c r="IP42" s="105"/>
      <c r="IQ42" s="105"/>
      <c r="IR42" s="105"/>
      <c r="IS42" s="105"/>
      <c r="IT42" s="105"/>
    </row>
    <row r="43" spans="1:254" s="148" customFormat="1">
      <c r="A43" s="142" t="s">
        <v>269</v>
      </c>
      <c r="C43" s="142"/>
      <c r="D43" s="142"/>
      <c r="E43" s="142"/>
      <c r="F43" s="142"/>
      <c r="G43" s="105"/>
      <c r="H43" s="105"/>
      <c r="I43" s="72"/>
      <c r="J43" s="72"/>
      <c r="K43" s="72"/>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c r="DD43" s="105"/>
      <c r="DE43" s="105"/>
      <c r="DF43" s="105"/>
      <c r="DG43" s="105"/>
      <c r="DH43" s="105"/>
      <c r="DI43" s="105"/>
      <c r="DJ43" s="105"/>
      <c r="DK43" s="105"/>
      <c r="DL43" s="105"/>
      <c r="DM43" s="105"/>
      <c r="DN43" s="105"/>
      <c r="DO43" s="105"/>
      <c r="DP43" s="105"/>
      <c r="DQ43" s="105"/>
      <c r="DR43" s="105"/>
      <c r="DS43" s="105"/>
      <c r="DT43" s="105"/>
      <c r="DU43" s="105"/>
      <c r="DV43" s="105"/>
      <c r="DW43" s="105"/>
      <c r="DX43" s="105"/>
      <c r="DY43" s="105"/>
      <c r="DZ43" s="105"/>
      <c r="EA43" s="105"/>
      <c r="EB43" s="105"/>
      <c r="EC43" s="105"/>
      <c r="ED43" s="105"/>
      <c r="EE43" s="105"/>
      <c r="EF43" s="105"/>
      <c r="EG43" s="105"/>
      <c r="EH43" s="105"/>
      <c r="EI43" s="105"/>
      <c r="EJ43" s="105"/>
      <c r="EK43" s="105"/>
      <c r="EL43" s="105"/>
      <c r="EM43" s="105"/>
      <c r="EN43" s="105"/>
      <c r="EO43" s="105"/>
      <c r="EP43" s="105"/>
      <c r="EQ43" s="105"/>
      <c r="ER43" s="105"/>
      <c r="ES43" s="105"/>
      <c r="ET43" s="105"/>
      <c r="EU43" s="105"/>
      <c r="EV43" s="105"/>
      <c r="EW43" s="105"/>
      <c r="EX43" s="105"/>
      <c r="EY43" s="105"/>
      <c r="EZ43" s="105"/>
      <c r="FA43" s="105"/>
      <c r="FB43" s="105"/>
      <c r="FC43" s="105"/>
      <c r="FD43" s="105"/>
      <c r="FE43" s="105"/>
      <c r="FF43" s="105"/>
      <c r="FG43" s="105"/>
      <c r="FH43" s="105"/>
      <c r="FI43" s="105"/>
      <c r="FJ43" s="105"/>
      <c r="FK43" s="105"/>
      <c r="FL43" s="105"/>
      <c r="FM43" s="105"/>
      <c r="FN43" s="105"/>
      <c r="FO43" s="105"/>
      <c r="FP43" s="105"/>
      <c r="FQ43" s="105"/>
      <c r="FR43" s="105"/>
      <c r="FS43" s="105"/>
      <c r="FT43" s="105"/>
      <c r="FU43" s="105"/>
      <c r="FV43" s="105"/>
      <c r="FW43" s="105"/>
      <c r="FX43" s="105"/>
      <c r="FY43" s="105"/>
      <c r="FZ43" s="105"/>
      <c r="GA43" s="105"/>
      <c r="GB43" s="105"/>
      <c r="GC43" s="105"/>
      <c r="GD43" s="105"/>
      <c r="GE43" s="105"/>
      <c r="GF43" s="105"/>
      <c r="GG43" s="105"/>
      <c r="GH43" s="105"/>
      <c r="GI43" s="105"/>
      <c r="GJ43" s="105"/>
      <c r="GK43" s="105"/>
      <c r="GL43" s="105"/>
      <c r="GM43" s="105"/>
      <c r="GN43" s="105"/>
      <c r="GO43" s="105"/>
      <c r="GP43" s="105"/>
      <c r="GQ43" s="105"/>
      <c r="GR43" s="105"/>
      <c r="GS43" s="105"/>
      <c r="GT43" s="105"/>
      <c r="GU43" s="105"/>
      <c r="GV43" s="105"/>
      <c r="GW43" s="105"/>
      <c r="GX43" s="105"/>
      <c r="GY43" s="105"/>
      <c r="GZ43" s="105"/>
      <c r="HA43" s="105"/>
      <c r="HB43" s="105"/>
      <c r="HC43" s="105"/>
      <c r="HD43" s="105"/>
      <c r="HE43" s="105"/>
      <c r="HF43" s="105"/>
      <c r="HG43" s="105"/>
      <c r="HH43" s="105"/>
      <c r="HI43" s="105"/>
      <c r="HJ43" s="105"/>
      <c r="HK43" s="105"/>
      <c r="HL43" s="105"/>
      <c r="HM43" s="105"/>
      <c r="HN43" s="105"/>
      <c r="HO43" s="105"/>
      <c r="HP43" s="105"/>
      <c r="HQ43" s="105"/>
      <c r="HR43" s="105"/>
      <c r="HS43" s="105"/>
      <c r="HT43" s="105"/>
      <c r="HU43" s="105"/>
      <c r="HV43" s="105"/>
      <c r="HW43" s="105"/>
      <c r="HX43" s="105"/>
      <c r="HY43" s="105"/>
      <c r="HZ43" s="105"/>
      <c r="IA43" s="105"/>
      <c r="IB43" s="105"/>
      <c r="IC43" s="105"/>
      <c r="ID43" s="105"/>
      <c r="IE43" s="105"/>
      <c r="IF43" s="105"/>
      <c r="IG43" s="105"/>
      <c r="IH43" s="105"/>
      <c r="II43" s="105"/>
      <c r="IJ43" s="105"/>
      <c r="IK43" s="105"/>
      <c r="IL43" s="105"/>
      <c r="IM43" s="105"/>
      <c r="IN43" s="105"/>
      <c r="IO43" s="105"/>
      <c r="IP43" s="105"/>
      <c r="IQ43" s="105"/>
      <c r="IR43" s="105"/>
      <c r="IS43" s="105"/>
      <c r="IT43" s="105"/>
    </row>
    <row r="44" spans="1:254" s="148" customFormat="1" ht="13.5" customHeight="1">
      <c r="A44" s="142" t="s">
        <v>270</v>
      </c>
      <c r="C44" s="142"/>
      <c r="D44" s="142"/>
      <c r="E44" s="142"/>
      <c r="F44" s="142"/>
      <c r="G44" s="105"/>
      <c r="H44" s="105"/>
      <c r="I44" s="72"/>
      <c r="J44" s="72"/>
      <c r="K44" s="72"/>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5"/>
      <c r="EB44" s="105"/>
      <c r="EC44" s="105"/>
      <c r="ED44" s="105"/>
      <c r="EE44" s="105"/>
      <c r="EF44" s="105"/>
      <c r="EG44" s="105"/>
      <c r="EH44" s="105"/>
      <c r="EI44" s="105"/>
      <c r="EJ44" s="105"/>
      <c r="EK44" s="105"/>
      <c r="EL44" s="105"/>
      <c r="EM44" s="105"/>
      <c r="EN44" s="105"/>
      <c r="EO44" s="105"/>
      <c r="EP44" s="105"/>
      <c r="EQ44" s="105"/>
      <c r="ER44" s="105"/>
      <c r="ES44" s="105"/>
      <c r="ET44" s="105"/>
      <c r="EU44" s="105"/>
      <c r="EV44" s="105"/>
      <c r="EW44" s="105"/>
      <c r="EX44" s="105"/>
      <c r="EY44" s="105"/>
      <c r="EZ44" s="105"/>
      <c r="FA44" s="105"/>
      <c r="FB44" s="105"/>
      <c r="FC44" s="105"/>
      <c r="FD44" s="105"/>
      <c r="FE44" s="105"/>
      <c r="FF44" s="105"/>
      <c r="FG44" s="105"/>
      <c r="FH44" s="105"/>
      <c r="FI44" s="105"/>
      <c r="FJ44" s="105"/>
      <c r="FK44" s="105"/>
      <c r="FL44" s="105"/>
      <c r="FM44" s="105"/>
      <c r="FN44" s="105"/>
      <c r="FO44" s="105"/>
      <c r="FP44" s="105"/>
      <c r="FQ44" s="105"/>
      <c r="FR44" s="105"/>
      <c r="FS44" s="105"/>
      <c r="FT44" s="105"/>
      <c r="FU44" s="105"/>
      <c r="FV44" s="105"/>
      <c r="FW44" s="105"/>
      <c r="FX44" s="105"/>
      <c r="FY44" s="105"/>
      <c r="FZ44" s="105"/>
      <c r="GA44" s="105"/>
      <c r="GB44" s="105"/>
      <c r="GC44" s="105"/>
      <c r="GD44" s="105"/>
      <c r="GE44" s="105"/>
      <c r="GF44" s="105"/>
      <c r="GG44" s="105"/>
      <c r="GH44" s="105"/>
      <c r="GI44" s="105"/>
      <c r="GJ44" s="105"/>
      <c r="GK44" s="105"/>
      <c r="GL44" s="105"/>
      <c r="GM44" s="105"/>
      <c r="GN44" s="105"/>
      <c r="GO44" s="105"/>
      <c r="GP44" s="105"/>
      <c r="GQ44" s="105"/>
      <c r="GR44" s="105"/>
      <c r="GS44" s="105"/>
      <c r="GT44" s="105"/>
      <c r="GU44" s="105"/>
      <c r="GV44" s="105"/>
      <c r="GW44" s="105"/>
      <c r="GX44" s="105"/>
      <c r="GY44" s="105"/>
      <c r="GZ44" s="105"/>
      <c r="HA44" s="105"/>
      <c r="HB44" s="105"/>
      <c r="HC44" s="105"/>
      <c r="HD44" s="105"/>
      <c r="HE44" s="105"/>
      <c r="HF44" s="105"/>
      <c r="HG44" s="105"/>
      <c r="HH44" s="105"/>
      <c r="HI44" s="105"/>
      <c r="HJ44" s="105"/>
      <c r="HK44" s="105"/>
      <c r="HL44" s="105"/>
      <c r="HM44" s="105"/>
      <c r="HN44" s="105"/>
      <c r="HO44" s="105"/>
      <c r="HP44" s="105"/>
      <c r="HQ44" s="105"/>
      <c r="HR44" s="105"/>
      <c r="HS44" s="105"/>
      <c r="HT44" s="105"/>
      <c r="HU44" s="105"/>
      <c r="HV44" s="105"/>
      <c r="HW44" s="105"/>
      <c r="HX44" s="105"/>
      <c r="HY44" s="105"/>
      <c r="HZ44" s="105"/>
      <c r="IA44" s="105"/>
      <c r="IB44" s="105"/>
      <c r="IC44" s="105"/>
      <c r="ID44" s="105"/>
      <c r="IE44" s="105"/>
      <c r="IF44" s="105"/>
      <c r="IG44" s="105"/>
      <c r="IH44" s="105"/>
      <c r="II44" s="105"/>
      <c r="IJ44" s="105"/>
      <c r="IK44" s="105"/>
      <c r="IL44" s="105"/>
      <c r="IM44" s="105"/>
      <c r="IN44" s="105"/>
      <c r="IO44" s="105"/>
      <c r="IP44" s="105"/>
      <c r="IQ44" s="105"/>
      <c r="IR44" s="105"/>
      <c r="IS44" s="105"/>
      <c r="IT44" s="105"/>
    </row>
    <row r="45" spans="1:254" s="148" customFormat="1" ht="14.25" customHeight="1">
      <c r="A45" s="142" t="s">
        <v>271</v>
      </c>
      <c r="C45" s="142"/>
      <c r="D45" s="142"/>
      <c r="E45" s="142"/>
      <c r="F45" s="142"/>
      <c r="G45" s="105"/>
      <c r="H45" s="105"/>
      <c r="I45" s="72"/>
      <c r="J45" s="72"/>
      <c r="K45" s="72"/>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5"/>
      <c r="DV45" s="105"/>
      <c r="DW45" s="105"/>
      <c r="DX45" s="105"/>
      <c r="DY45" s="105"/>
      <c r="DZ45" s="105"/>
      <c r="EA45" s="105"/>
      <c r="EB45" s="105"/>
      <c r="EC45" s="105"/>
      <c r="ED45" s="105"/>
      <c r="EE45" s="105"/>
      <c r="EF45" s="105"/>
      <c r="EG45" s="105"/>
      <c r="EH45" s="105"/>
      <c r="EI45" s="105"/>
      <c r="EJ45" s="105"/>
      <c r="EK45" s="105"/>
      <c r="EL45" s="105"/>
      <c r="EM45" s="105"/>
      <c r="EN45" s="105"/>
      <c r="EO45" s="105"/>
      <c r="EP45" s="105"/>
      <c r="EQ45" s="105"/>
      <c r="ER45" s="105"/>
      <c r="ES45" s="105"/>
      <c r="ET45" s="105"/>
      <c r="EU45" s="105"/>
      <c r="EV45" s="105"/>
      <c r="EW45" s="105"/>
      <c r="EX45" s="105"/>
      <c r="EY45" s="105"/>
      <c r="EZ45" s="105"/>
      <c r="FA45" s="105"/>
      <c r="FB45" s="105"/>
      <c r="FC45" s="105"/>
      <c r="FD45" s="105"/>
      <c r="FE45" s="105"/>
      <c r="FF45" s="105"/>
      <c r="FG45" s="105"/>
      <c r="FH45" s="105"/>
      <c r="FI45" s="105"/>
      <c r="FJ45" s="105"/>
      <c r="FK45" s="105"/>
      <c r="FL45" s="105"/>
      <c r="FM45" s="105"/>
      <c r="FN45" s="105"/>
      <c r="FO45" s="105"/>
      <c r="FP45" s="105"/>
      <c r="FQ45" s="105"/>
      <c r="FR45" s="105"/>
      <c r="FS45" s="105"/>
      <c r="FT45" s="105"/>
      <c r="FU45" s="105"/>
      <c r="FV45" s="105"/>
      <c r="FW45" s="105"/>
      <c r="FX45" s="105"/>
      <c r="FY45" s="105"/>
      <c r="FZ45" s="105"/>
      <c r="GA45" s="105"/>
      <c r="GB45" s="105"/>
      <c r="GC45" s="105"/>
      <c r="GD45" s="105"/>
      <c r="GE45" s="105"/>
      <c r="GF45" s="105"/>
      <c r="GG45" s="105"/>
      <c r="GH45" s="105"/>
      <c r="GI45" s="105"/>
      <c r="GJ45" s="105"/>
      <c r="GK45" s="105"/>
      <c r="GL45" s="105"/>
      <c r="GM45" s="105"/>
      <c r="GN45" s="105"/>
      <c r="GO45" s="105"/>
      <c r="GP45" s="105"/>
      <c r="GQ45" s="105"/>
      <c r="GR45" s="105"/>
      <c r="GS45" s="105"/>
      <c r="GT45" s="105"/>
      <c r="GU45" s="105"/>
      <c r="GV45" s="105"/>
      <c r="GW45" s="105"/>
      <c r="GX45" s="105"/>
      <c r="GY45" s="105"/>
      <c r="GZ45" s="105"/>
      <c r="HA45" s="105"/>
      <c r="HB45" s="105"/>
      <c r="HC45" s="105"/>
      <c r="HD45" s="105"/>
      <c r="HE45" s="105"/>
      <c r="HF45" s="105"/>
      <c r="HG45" s="105"/>
      <c r="HH45" s="105"/>
      <c r="HI45" s="105"/>
      <c r="HJ45" s="105"/>
      <c r="HK45" s="105"/>
      <c r="HL45" s="105"/>
      <c r="HM45" s="105"/>
      <c r="HN45" s="105"/>
      <c r="HO45" s="105"/>
      <c r="HP45" s="105"/>
      <c r="HQ45" s="105"/>
      <c r="HR45" s="105"/>
      <c r="HS45" s="105"/>
      <c r="HT45" s="105"/>
      <c r="HU45" s="105"/>
      <c r="HV45" s="105"/>
      <c r="HW45" s="105"/>
      <c r="HX45" s="105"/>
      <c r="HY45" s="105"/>
      <c r="HZ45" s="105"/>
      <c r="IA45" s="105"/>
      <c r="IB45" s="105"/>
      <c r="IC45" s="105"/>
      <c r="ID45" s="105"/>
      <c r="IE45" s="105"/>
      <c r="IF45" s="105"/>
      <c r="IG45" s="105"/>
      <c r="IH45" s="105"/>
      <c r="II45" s="105"/>
      <c r="IJ45" s="105"/>
      <c r="IK45" s="105"/>
      <c r="IL45" s="105"/>
      <c r="IM45" s="105"/>
      <c r="IN45" s="105"/>
      <c r="IO45" s="105"/>
      <c r="IP45" s="105"/>
      <c r="IQ45" s="105"/>
      <c r="IR45" s="105"/>
      <c r="IS45" s="105"/>
      <c r="IT45" s="105"/>
    </row>
    <row r="46" spans="1:254" s="148" customFormat="1" ht="15" customHeight="1">
      <c r="A46" s="142" t="s">
        <v>272</v>
      </c>
      <c r="C46" s="142"/>
      <c r="D46" s="142"/>
      <c r="E46" s="142"/>
      <c r="F46" s="142"/>
      <c r="G46" s="105"/>
      <c r="H46" s="105"/>
      <c r="I46" s="72"/>
      <c r="J46" s="72"/>
      <c r="K46" s="72"/>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c r="CR46" s="105"/>
      <c r="CS46" s="105"/>
      <c r="CT46" s="105"/>
      <c r="CU46" s="105"/>
      <c r="CV46" s="105"/>
      <c r="CW46" s="105"/>
      <c r="CX46" s="105"/>
      <c r="CY46" s="105"/>
      <c r="CZ46" s="105"/>
      <c r="DA46" s="105"/>
      <c r="DB46" s="105"/>
      <c r="DC46" s="105"/>
      <c r="DD46" s="105"/>
      <c r="DE46" s="105"/>
      <c r="DF46" s="105"/>
      <c r="DG46" s="105"/>
      <c r="DH46" s="105"/>
      <c r="DI46" s="105"/>
      <c r="DJ46" s="105"/>
      <c r="DK46" s="105"/>
      <c r="DL46" s="105"/>
      <c r="DM46" s="105"/>
      <c r="DN46" s="105"/>
      <c r="DO46" s="105"/>
      <c r="DP46" s="105"/>
      <c r="DQ46" s="105"/>
      <c r="DR46" s="105"/>
      <c r="DS46" s="105"/>
      <c r="DT46" s="105"/>
      <c r="DU46" s="105"/>
      <c r="DV46" s="105"/>
      <c r="DW46" s="105"/>
      <c r="DX46" s="105"/>
      <c r="DY46" s="105"/>
      <c r="DZ46" s="105"/>
      <c r="EA46" s="105"/>
      <c r="EB46" s="105"/>
      <c r="EC46" s="105"/>
      <c r="ED46" s="105"/>
      <c r="EE46" s="105"/>
      <c r="EF46" s="105"/>
      <c r="EG46" s="105"/>
      <c r="EH46" s="105"/>
      <c r="EI46" s="105"/>
      <c r="EJ46" s="105"/>
      <c r="EK46" s="105"/>
      <c r="EL46" s="105"/>
      <c r="EM46" s="105"/>
      <c r="EN46" s="105"/>
      <c r="EO46" s="105"/>
      <c r="EP46" s="105"/>
      <c r="EQ46" s="105"/>
      <c r="ER46" s="105"/>
      <c r="ES46" s="105"/>
      <c r="ET46" s="105"/>
      <c r="EU46" s="105"/>
      <c r="EV46" s="105"/>
      <c r="EW46" s="105"/>
      <c r="EX46" s="105"/>
      <c r="EY46" s="105"/>
      <c r="EZ46" s="105"/>
      <c r="FA46" s="105"/>
      <c r="FB46" s="105"/>
      <c r="FC46" s="105"/>
      <c r="FD46" s="105"/>
      <c r="FE46" s="105"/>
      <c r="FF46" s="105"/>
      <c r="FG46" s="105"/>
      <c r="FH46" s="105"/>
      <c r="FI46" s="105"/>
      <c r="FJ46" s="105"/>
      <c r="FK46" s="105"/>
      <c r="FL46" s="105"/>
      <c r="FM46" s="105"/>
      <c r="FN46" s="105"/>
      <c r="FO46" s="105"/>
      <c r="FP46" s="105"/>
      <c r="FQ46" s="105"/>
      <c r="FR46" s="105"/>
      <c r="FS46" s="105"/>
      <c r="FT46" s="105"/>
      <c r="FU46" s="105"/>
      <c r="FV46" s="105"/>
      <c r="FW46" s="105"/>
      <c r="FX46" s="105"/>
      <c r="FY46" s="105"/>
      <c r="FZ46" s="105"/>
      <c r="GA46" s="105"/>
      <c r="GB46" s="105"/>
      <c r="GC46" s="105"/>
      <c r="GD46" s="105"/>
      <c r="GE46" s="105"/>
      <c r="GF46" s="105"/>
      <c r="GG46" s="105"/>
      <c r="GH46" s="105"/>
      <c r="GI46" s="105"/>
      <c r="GJ46" s="105"/>
      <c r="GK46" s="105"/>
      <c r="GL46" s="105"/>
      <c r="GM46" s="105"/>
      <c r="GN46" s="105"/>
      <c r="GO46" s="105"/>
      <c r="GP46" s="105"/>
      <c r="GQ46" s="105"/>
      <c r="GR46" s="105"/>
      <c r="GS46" s="105"/>
      <c r="GT46" s="105"/>
      <c r="GU46" s="105"/>
      <c r="GV46" s="105"/>
      <c r="GW46" s="105"/>
      <c r="GX46" s="105"/>
      <c r="GY46" s="105"/>
      <c r="GZ46" s="105"/>
      <c r="HA46" s="105"/>
      <c r="HB46" s="105"/>
      <c r="HC46" s="105"/>
      <c r="HD46" s="105"/>
      <c r="HE46" s="105"/>
      <c r="HF46" s="105"/>
      <c r="HG46" s="105"/>
      <c r="HH46" s="105"/>
      <c r="HI46" s="105"/>
      <c r="HJ46" s="105"/>
      <c r="HK46" s="105"/>
      <c r="HL46" s="105"/>
      <c r="HM46" s="105"/>
      <c r="HN46" s="105"/>
      <c r="HO46" s="105"/>
      <c r="HP46" s="105"/>
      <c r="HQ46" s="105"/>
      <c r="HR46" s="105"/>
      <c r="HS46" s="105"/>
      <c r="HT46" s="105"/>
      <c r="HU46" s="105"/>
      <c r="HV46" s="105"/>
      <c r="HW46" s="105"/>
      <c r="HX46" s="105"/>
      <c r="HY46" s="105"/>
      <c r="HZ46" s="105"/>
      <c r="IA46" s="105"/>
      <c r="IB46" s="105"/>
      <c r="IC46" s="105"/>
      <c r="ID46" s="105"/>
      <c r="IE46" s="105"/>
      <c r="IF46" s="105"/>
      <c r="IG46" s="105"/>
      <c r="IH46" s="105"/>
      <c r="II46" s="105"/>
      <c r="IJ46" s="105"/>
      <c r="IK46" s="105"/>
      <c r="IL46" s="105"/>
      <c r="IM46" s="105"/>
      <c r="IN46" s="105"/>
      <c r="IO46" s="105"/>
      <c r="IP46" s="105"/>
      <c r="IQ46" s="105"/>
      <c r="IR46" s="105"/>
      <c r="IS46" s="105"/>
      <c r="IT46" s="105"/>
    </row>
    <row r="47" spans="1:254" s="148" customFormat="1">
      <c r="A47" s="142" t="s">
        <v>133</v>
      </c>
      <c r="C47" s="142"/>
      <c r="D47" s="142"/>
      <c r="E47" s="142"/>
      <c r="F47" s="142"/>
      <c r="G47" s="105"/>
      <c r="H47" s="105"/>
      <c r="I47" s="72"/>
      <c r="J47" s="72"/>
      <c r="K47" s="72"/>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5"/>
      <c r="CR47" s="105"/>
      <c r="CS47" s="105"/>
      <c r="CT47" s="105"/>
      <c r="CU47" s="105"/>
      <c r="CV47" s="105"/>
      <c r="CW47" s="105"/>
      <c r="CX47" s="105"/>
      <c r="CY47" s="105"/>
      <c r="CZ47" s="105"/>
      <c r="DA47" s="105"/>
      <c r="DB47" s="105"/>
      <c r="DC47" s="105"/>
      <c r="DD47" s="105"/>
      <c r="DE47" s="105"/>
      <c r="DF47" s="105"/>
      <c r="DG47" s="105"/>
      <c r="DH47" s="105"/>
      <c r="DI47" s="105"/>
      <c r="DJ47" s="105"/>
      <c r="DK47" s="105"/>
      <c r="DL47" s="105"/>
      <c r="DM47" s="105"/>
      <c r="DN47" s="105"/>
      <c r="DO47" s="105"/>
      <c r="DP47" s="105"/>
      <c r="DQ47" s="105"/>
      <c r="DR47" s="105"/>
      <c r="DS47" s="105"/>
      <c r="DT47" s="105"/>
      <c r="DU47" s="105"/>
      <c r="DV47" s="105"/>
      <c r="DW47" s="105"/>
      <c r="DX47" s="105"/>
      <c r="DY47" s="105"/>
      <c r="DZ47" s="105"/>
      <c r="EA47" s="105"/>
      <c r="EB47" s="105"/>
      <c r="EC47" s="105"/>
      <c r="ED47" s="105"/>
      <c r="EE47" s="105"/>
      <c r="EF47" s="105"/>
      <c r="EG47" s="105"/>
      <c r="EH47" s="105"/>
      <c r="EI47" s="105"/>
      <c r="EJ47" s="105"/>
      <c r="EK47" s="105"/>
      <c r="EL47" s="105"/>
      <c r="EM47" s="105"/>
      <c r="EN47" s="105"/>
      <c r="EO47" s="105"/>
      <c r="EP47" s="105"/>
      <c r="EQ47" s="105"/>
      <c r="ER47" s="105"/>
      <c r="ES47" s="105"/>
      <c r="ET47" s="105"/>
      <c r="EU47" s="105"/>
      <c r="EV47" s="105"/>
      <c r="EW47" s="105"/>
      <c r="EX47" s="105"/>
      <c r="EY47" s="105"/>
      <c r="EZ47" s="105"/>
      <c r="FA47" s="105"/>
      <c r="FB47" s="105"/>
      <c r="FC47" s="105"/>
      <c r="FD47" s="105"/>
      <c r="FE47" s="105"/>
      <c r="FF47" s="105"/>
      <c r="FG47" s="105"/>
      <c r="FH47" s="105"/>
      <c r="FI47" s="105"/>
      <c r="FJ47" s="105"/>
      <c r="FK47" s="105"/>
      <c r="FL47" s="105"/>
      <c r="FM47" s="105"/>
      <c r="FN47" s="105"/>
      <c r="FO47" s="105"/>
      <c r="FP47" s="105"/>
      <c r="FQ47" s="105"/>
      <c r="FR47" s="105"/>
      <c r="FS47" s="105"/>
      <c r="FT47" s="105"/>
      <c r="FU47" s="105"/>
      <c r="FV47" s="105"/>
      <c r="FW47" s="105"/>
      <c r="FX47" s="105"/>
      <c r="FY47" s="105"/>
      <c r="FZ47" s="105"/>
      <c r="GA47" s="105"/>
      <c r="GB47" s="105"/>
      <c r="GC47" s="105"/>
      <c r="GD47" s="105"/>
      <c r="GE47" s="105"/>
      <c r="GF47" s="105"/>
      <c r="GG47" s="105"/>
      <c r="GH47" s="105"/>
      <c r="GI47" s="105"/>
      <c r="GJ47" s="105"/>
      <c r="GK47" s="105"/>
      <c r="GL47" s="105"/>
      <c r="GM47" s="105"/>
      <c r="GN47" s="105"/>
      <c r="GO47" s="105"/>
      <c r="GP47" s="105"/>
      <c r="GQ47" s="105"/>
      <c r="GR47" s="105"/>
      <c r="GS47" s="105"/>
      <c r="GT47" s="105"/>
      <c r="GU47" s="105"/>
      <c r="GV47" s="105"/>
      <c r="GW47" s="105"/>
      <c r="GX47" s="105"/>
      <c r="GY47" s="105"/>
      <c r="GZ47" s="105"/>
      <c r="HA47" s="105"/>
      <c r="HB47" s="105"/>
      <c r="HC47" s="105"/>
      <c r="HD47" s="105"/>
      <c r="HE47" s="105"/>
      <c r="HF47" s="105"/>
      <c r="HG47" s="105"/>
      <c r="HH47" s="105"/>
      <c r="HI47" s="105"/>
      <c r="HJ47" s="105"/>
      <c r="HK47" s="105"/>
      <c r="HL47" s="105"/>
      <c r="HM47" s="105"/>
      <c r="HN47" s="105"/>
      <c r="HO47" s="105"/>
      <c r="HP47" s="105"/>
      <c r="HQ47" s="105"/>
      <c r="HR47" s="105"/>
      <c r="HS47" s="105"/>
      <c r="HT47" s="105"/>
      <c r="HU47" s="105"/>
      <c r="HV47" s="105"/>
      <c r="HW47" s="105"/>
      <c r="HX47" s="105"/>
      <c r="HY47" s="105"/>
      <c r="HZ47" s="105"/>
      <c r="IA47" s="105"/>
      <c r="IB47" s="105"/>
      <c r="IC47" s="105"/>
      <c r="ID47" s="105"/>
      <c r="IE47" s="105"/>
      <c r="IF47" s="105"/>
      <c r="IG47" s="105"/>
      <c r="IH47" s="105"/>
      <c r="II47" s="105"/>
      <c r="IJ47" s="105"/>
      <c r="IK47" s="105"/>
      <c r="IL47" s="105"/>
      <c r="IM47" s="105"/>
      <c r="IN47" s="105"/>
      <c r="IO47" s="105"/>
      <c r="IP47" s="105"/>
      <c r="IQ47" s="105"/>
      <c r="IR47" s="105"/>
      <c r="IS47" s="105"/>
      <c r="IT47" s="105"/>
    </row>
    <row r="48" spans="1:254">
      <c r="A48" s="32"/>
      <c r="B48" s="149"/>
      <c r="C48" s="29"/>
      <c r="D48" s="32"/>
      <c r="E48" s="32"/>
      <c r="F48" s="131"/>
      <c r="G48" s="131"/>
    </row>
    <row r="49" spans="1:11">
      <c r="B49" s="62"/>
      <c r="C49" s="29"/>
    </row>
    <row r="50" spans="1:11">
      <c r="A50" s="81" t="str">
        <f>IF(OR(B50="",B50= " ")," ",$A$2)</f>
        <v xml:space="preserve"> </v>
      </c>
      <c r="B50" s="82" t="str">
        <f>IF(AND(C50&gt;0,NOT(C50=" "),NOT(C3&gt;0)),1+(COUNTIF($B3:B$3,"&gt;0"))," ")</f>
        <v xml:space="preserve"> </v>
      </c>
      <c r="C50" s="29"/>
    </row>
    <row r="51" spans="1:11" s="67" customFormat="1" ht="182.25" customHeight="1">
      <c r="A51" s="81" t="str">
        <f t="shared" ref="A51" si="0">IF(OR(B51="",B51= " ")," ",$A$2)</f>
        <v>8.</v>
      </c>
      <c r="B51" s="82">
        <f>IF(AND(C51&gt;0,NOT(C51=" "),NOT(C50&gt;0)),1+(COUNTIF($B$3:B50,"&gt;0"))," ")</f>
        <v>1</v>
      </c>
      <c r="C51" s="101" t="s">
        <v>538</v>
      </c>
      <c r="D51" s="71"/>
      <c r="E51" s="72"/>
      <c r="F51" s="72"/>
      <c r="G51" s="72"/>
      <c r="I51" s="72"/>
      <c r="J51" s="72"/>
      <c r="K51" s="72"/>
    </row>
    <row r="52" spans="1:11" s="67" customFormat="1" ht="117.75" customHeight="1">
      <c r="A52" s="81"/>
      <c r="B52" s="82"/>
      <c r="C52" s="101" t="s">
        <v>540</v>
      </c>
      <c r="D52" s="71"/>
      <c r="E52" s="72"/>
      <c r="F52" s="72"/>
      <c r="G52" s="72"/>
      <c r="I52" s="72"/>
      <c r="J52" s="72"/>
      <c r="K52" s="72"/>
    </row>
    <row r="53" spans="1:11" s="67" customFormat="1">
      <c r="A53" s="81" t="str">
        <f t="shared" ref="A53:A55" si="1">IF(OR(B53="",B53= " ")," ",$A$2)</f>
        <v xml:space="preserve"> </v>
      </c>
      <c r="B53" s="82" t="str">
        <f>IF(AND(C53&gt;0,NOT(C53=" "),NOT(C51&gt;0)),1+(COUNTIF($B$3:B51,"&gt;0"))," ")</f>
        <v xml:space="preserve"> </v>
      </c>
      <c r="C53" s="65"/>
      <c r="D53" s="71" t="s">
        <v>82</v>
      </c>
      <c r="E53" s="72">
        <v>48</v>
      </c>
      <c r="F53" s="31"/>
      <c r="G53" s="31">
        <f>F53*E53</f>
        <v>0</v>
      </c>
      <c r="I53" s="72"/>
      <c r="J53" s="72"/>
      <c r="K53" s="72"/>
    </row>
    <row r="54" spans="1:11" s="67" customFormat="1">
      <c r="A54" s="81" t="str">
        <f t="shared" si="1"/>
        <v xml:space="preserve"> </v>
      </c>
      <c r="B54" s="82" t="str">
        <f>IF(AND(C54&gt;0,NOT(C54=" "),NOT(C53&gt;0)),1+(COUNTIF($B$3:B53,"&gt;0"))," ")</f>
        <v xml:space="preserve"> </v>
      </c>
      <c r="C54" s="65"/>
      <c r="D54" s="71"/>
      <c r="E54" s="72"/>
      <c r="F54" s="72"/>
      <c r="G54" s="72"/>
      <c r="I54" s="72"/>
      <c r="J54" s="72"/>
      <c r="K54" s="72"/>
    </row>
    <row r="55" spans="1:11" s="67" customFormat="1" ht="195.75" customHeight="1">
      <c r="A55" s="81" t="str">
        <f t="shared" si="1"/>
        <v>8.</v>
      </c>
      <c r="B55" s="82">
        <f>IF(AND(C55&gt;0,NOT(C55=" "),NOT(C54&gt;0)),1+(COUNTIF($B$3:B54,"&gt;0"))," ")</f>
        <v>2</v>
      </c>
      <c r="C55" s="101" t="s">
        <v>539</v>
      </c>
      <c r="D55" s="71"/>
      <c r="E55" s="72"/>
      <c r="F55" s="72"/>
      <c r="G55" s="72"/>
      <c r="I55" s="72"/>
      <c r="J55" s="72"/>
      <c r="K55" s="72"/>
    </row>
    <row r="56" spans="1:11" s="67" customFormat="1" ht="117.75" customHeight="1">
      <c r="A56" s="81"/>
      <c r="B56" s="82"/>
      <c r="C56" s="101" t="s">
        <v>540</v>
      </c>
      <c r="D56" s="71"/>
      <c r="E56" s="72"/>
      <c r="F56" s="72"/>
      <c r="G56" s="72"/>
      <c r="I56" s="72"/>
      <c r="J56" s="72"/>
      <c r="K56" s="72"/>
    </row>
    <row r="57" spans="1:11" s="67" customFormat="1">
      <c r="A57" s="81" t="str">
        <f t="shared" ref="A57:A58" si="2">IF(OR(B57="",B57= " ")," ",$A$2)</f>
        <v xml:space="preserve"> </v>
      </c>
      <c r="B57" s="82" t="str">
        <f>IF(AND(C57&gt;0,NOT(C57=" "),NOT(C55&gt;0)),1+(COUNTIF($B$3:B55,"&gt;0"))," ")</f>
        <v xml:space="preserve"> </v>
      </c>
      <c r="C57" s="65"/>
      <c r="D57" s="71" t="s">
        <v>82</v>
      </c>
      <c r="E57" s="72">
        <v>15</v>
      </c>
      <c r="F57" s="31"/>
      <c r="G57" s="31">
        <f>F57*E57</f>
        <v>0</v>
      </c>
      <c r="I57" s="72"/>
      <c r="J57" s="72"/>
      <c r="K57" s="72"/>
    </row>
    <row r="58" spans="1:11" s="67" customFormat="1">
      <c r="A58" s="81" t="str">
        <f t="shared" si="2"/>
        <v xml:space="preserve"> </v>
      </c>
      <c r="B58" s="82" t="str">
        <f>IF(AND(C58&gt;0,NOT(C58=" "),NOT(C57&gt;0)),1+(COUNTIF($B$3:B57,"&gt;0"))," ")</f>
        <v xml:space="preserve"> </v>
      </c>
      <c r="C58" s="65"/>
      <c r="D58" s="71"/>
      <c r="E58" s="72"/>
      <c r="F58" s="72"/>
      <c r="G58" s="72"/>
      <c r="I58" s="72"/>
      <c r="J58" s="72"/>
      <c r="K58" s="72"/>
    </row>
    <row r="59" spans="1:11">
      <c r="A59" s="141"/>
      <c r="B59" s="70"/>
      <c r="C59" s="65"/>
      <c r="E59" s="72"/>
      <c r="F59" s="72"/>
      <c r="G59" s="72"/>
    </row>
    <row r="60" spans="1:11">
      <c r="A60" s="83" t="str">
        <f>A2</f>
        <v>8.</v>
      </c>
      <c r="B60" s="60"/>
      <c r="C60" s="59" t="s">
        <v>234</v>
      </c>
      <c r="D60" s="58"/>
      <c r="E60" s="57"/>
      <c r="F60" s="57"/>
      <c r="G60" s="78">
        <f>SUM(G51:G59)</f>
        <v>0</v>
      </c>
    </row>
  </sheetData>
  <mergeCells count="7">
    <mergeCell ref="A35:F35"/>
    <mergeCell ref="A6:F6"/>
    <mergeCell ref="A24:F24"/>
    <mergeCell ref="A25:F25"/>
    <mergeCell ref="A26:F26"/>
    <mergeCell ref="A27:F27"/>
    <mergeCell ref="A28:F28"/>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48" max="6"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8"/>
  <sheetViews>
    <sheetView view="pageBreakPreview" topLeftCell="A28" zoomScaleNormal="100" zoomScaleSheetLayoutView="100" workbookViewId="0">
      <selection activeCell="F54" sqref="F54:F56"/>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10</v>
      </c>
      <c r="B2" s="62"/>
      <c r="C2" s="29" t="s">
        <v>16</v>
      </c>
    </row>
    <row r="3" spans="1:11">
      <c r="B3" s="62"/>
      <c r="C3" s="29"/>
    </row>
    <row r="4" spans="1:11">
      <c r="B4" s="62"/>
      <c r="C4" s="29" t="s">
        <v>79</v>
      </c>
    </row>
    <row r="5" spans="1:11">
      <c r="B5" s="62"/>
      <c r="C5" s="29"/>
    </row>
    <row r="6" spans="1:11" s="89" customFormat="1" ht="28.9" customHeight="1">
      <c r="A6" s="197" t="s">
        <v>317</v>
      </c>
      <c r="B6" s="197"/>
      <c r="C6" s="197"/>
      <c r="D6" s="197"/>
      <c r="E6" s="197"/>
      <c r="F6" s="197"/>
      <c r="I6" s="61"/>
      <c r="J6" s="61"/>
      <c r="K6" s="61"/>
    </row>
    <row r="7" spans="1:11" s="89" customFormat="1">
      <c r="A7" s="95"/>
      <c r="B7" s="86"/>
      <c r="C7" s="94"/>
      <c r="D7" s="94"/>
      <c r="E7" s="117"/>
      <c r="F7" s="117"/>
      <c r="I7" s="61"/>
      <c r="J7" s="61"/>
      <c r="K7" s="61"/>
    </row>
    <row r="8" spans="1:11" s="89" customFormat="1" ht="25.5" customHeight="1">
      <c r="A8" s="95" t="s">
        <v>318</v>
      </c>
      <c r="B8" s="86"/>
      <c r="C8" s="117"/>
      <c r="D8" s="117"/>
      <c r="E8" s="117"/>
      <c r="F8" s="117"/>
      <c r="I8" s="61"/>
      <c r="J8" s="61"/>
      <c r="K8" s="61"/>
    </row>
    <row r="9" spans="1:11" s="89" customFormat="1">
      <c r="A9" s="95" t="s">
        <v>319</v>
      </c>
      <c r="B9" s="86"/>
      <c r="C9" s="117"/>
      <c r="D9" s="117"/>
      <c r="E9" s="117"/>
      <c r="F9" s="117"/>
      <c r="I9" s="61"/>
      <c r="J9" s="61"/>
      <c r="K9" s="61"/>
    </row>
    <row r="10" spans="1:11" s="89" customFormat="1">
      <c r="A10" s="95" t="s">
        <v>320</v>
      </c>
      <c r="B10" s="86"/>
      <c r="C10" s="117"/>
      <c r="D10" s="117"/>
      <c r="E10" s="117"/>
      <c r="F10" s="117"/>
      <c r="I10" s="61"/>
      <c r="J10" s="61"/>
      <c r="K10" s="61"/>
    </row>
    <row r="11" spans="1:11" s="89" customFormat="1">
      <c r="A11" s="95" t="s">
        <v>321</v>
      </c>
      <c r="B11" s="86"/>
      <c r="C11" s="117"/>
      <c r="D11" s="117"/>
      <c r="E11" s="117"/>
      <c r="F11" s="117"/>
      <c r="I11" s="61"/>
      <c r="J11" s="61"/>
      <c r="K11" s="61"/>
    </row>
    <row r="12" spans="1:11" s="89" customFormat="1">
      <c r="A12" s="95" t="s">
        <v>322</v>
      </c>
      <c r="B12" s="86"/>
      <c r="C12" s="117"/>
      <c r="D12" s="117"/>
      <c r="E12" s="117"/>
      <c r="F12" s="117"/>
      <c r="I12" s="61"/>
      <c r="J12" s="61"/>
      <c r="K12" s="61"/>
    </row>
    <row r="13" spans="1:11" s="89" customFormat="1">
      <c r="A13" s="95" t="s">
        <v>323</v>
      </c>
      <c r="B13" s="86"/>
      <c r="C13" s="117"/>
      <c r="D13" s="117"/>
      <c r="E13" s="117"/>
      <c r="F13" s="117"/>
      <c r="I13" s="61"/>
      <c r="J13" s="61"/>
      <c r="K13" s="61"/>
    </row>
    <row r="14" spans="1:11" s="89" customFormat="1">
      <c r="A14" s="95" t="s">
        <v>324</v>
      </c>
      <c r="B14" s="86"/>
      <c r="C14" s="117"/>
      <c r="D14" s="117"/>
      <c r="E14" s="117"/>
      <c r="F14" s="117"/>
      <c r="I14" s="61"/>
      <c r="J14" s="61"/>
      <c r="K14" s="61"/>
    </row>
    <row r="15" spans="1:11" s="89" customFormat="1">
      <c r="A15" s="95" t="s">
        <v>325</v>
      </c>
      <c r="B15" s="86"/>
      <c r="C15" s="117"/>
      <c r="D15" s="117"/>
      <c r="E15" s="117"/>
      <c r="F15" s="117"/>
      <c r="I15" s="61"/>
      <c r="J15" s="61"/>
      <c r="K15" s="61"/>
    </row>
    <row r="16" spans="1:11" s="89" customFormat="1">
      <c r="A16" s="95" t="s">
        <v>326</v>
      </c>
      <c r="B16" s="86"/>
      <c r="C16" s="117"/>
      <c r="D16" s="117"/>
      <c r="E16" s="117"/>
      <c r="F16" s="117"/>
      <c r="I16" s="61"/>
      <c r="J16" s="61"/>
      <c r="K16" s="61"/>
    </row>
    <row r="17" spans="1:11" s="89" customFormat="1">
      <c r="A17" s="95" t="s">
        <v>327</v>
      </c>
      <c r="B17" s="86"/>
      <c r="C17" s="117"/>
      <c r="D17" s="117"/>
      <c r="E17" s="117"/>
      <c r="F17" s="117"/>
      <c r="I17" s="61"/>
      <c r="J17" s="61"/>
      <c r="K17" s="61"/>
    </row>
    <row r="18" spans="1:11" s="89" customFormat="1">
      <c r="A18" s="95" t="s">
        <v>328</v>
      </c>
      <c r="B18" s="86"/>
      <c r="C18" s="117"/>
      <c r="D18" s="117"/>
      <c r="E18" s="117"/>
      <c r="F18" s="117"/>
      <c r="I18" s="61"/>
      <c r="J18" s="61"/>
      <c r="K18" s="61"/>
    </row>
    <row r="19" spans="1:11" s="89" customFormat="1">
      <c r="A19" s="95" t="s">
        <v>329</v>
      </c>
      <c r="B19" s="86"/>
      <c r="C19" s="117"/>
      <c r="D19" s="117"/>
      <c r="E19" s="117"/>
      <c r="F19" s="117"/>
      <c r="I19" s="61"/>
      <c r="J19" s="61"/>
      <c r="K19" s="61"/>
    </row>
    <row r="20" spans="1:11" s="89" customFormat="1">
      <c r="A20" s="95" t="s">
        <v>330</v>
      </c>
      <c r="B20" s="86"/>
      <c r="C20" s="117"/>
      <c r="D20" s="117"/>
      <c r="E20" s="117"/>
      <c r="F20" s="117"/>
      <c r="I20" s="61"/>
      <c r="J20" s="61"/>
      <c r="K20" s="61"/>
    </row>
    <row r="21" spans="1:11" s="89" customFormat="1">
      <c r="A21" s="95" t="s">
        <v>331</v>
      </c>
      <c r="B21" s="86"/>
      <c r="C21" s="117"/>
      <c r="D21" s="117"/>
      <c r="E21" s="117"/>
      <c r="F21" s="117"/>
      <c r="I21" s="61"/>
      <c r="J21" s="61"/>
      <c r="K21" s="61"/>
    </row>
    <row r="22" spans="1:11" s="89" customFormat="1">
      <c r="A22" s="95"/>
      <c r="B22" s="86"/>
      <c r="C22" s="117"/>
      <c r="D22" s="117"/>
      <c r="E22" s="117"/>
      <c r="F22" s="117"/>
      <c r="I22" s="61"/>
      <c r="J22" s="61"/>
      <c r="K22" s="61"/>
    </row>
    <row r="23" spans="1:11" s="89" customFormat="1" ht="26.25" customHeight="1">
      <c r="A23" s="197" t="s">
        <v>332</v>
      </c>
      <c r="B23" s="197"/>
      <c r="C23" s="197"/>
      <c r="D23" s="197"/>
      <c r="E23" s="197"/>
      <c r="F23" s="197"/>
      <c r="I23" s="61"/>
      <c r="J23" s="61"/>
      <c r="K23" s="61"/>
    </row>
    <row r="24" spans="1:11" s="89" customFormat="1">
      <c r="A24" s="95"/>
      <c r="B24" s="86"/>
      <c r="C24" s="117"/>
      <c r="D24" s="117"/>
      <c r="E24" s="117"/>
      <c r="F24" s="117"/>
      <c r="I24" s="61"/>
      <c r="J24" s="61"/>
      <c r="K24" s="61"/>
    </row>
    <row r="25" spans="1:11" s="89" customFormat="1">
      <c r="A25" s="197" t="s">
        <v>214</v>
      </c>
      <c r="B25" s="197"/>
      <c r="C25" s="197"/>
      <c r="D25" s="197"/>
      <c r="E25" s="197"/>
      <c r="F25" s="197"/>
      <c r="I25" s="61"/>
      <c r="J25" s="61"/>
      <c r="K25" s="61"/>
    </row>
    <row r="26" spans="1:11" s="89" customFormat="1">
      <c r="A26" s="95" t="s">
        <v>215</v>
      </c>
      <c r="B26" s="86"/>
      <c r="C26" s="117"/>
      <c r="D26" s="117"/>
      <c r="E26" s="117"/>
      <c r="F26" s="117"/>
      <c r="I26" s="61"/>
      <c r="J26" s="61"/>
      <c r="K26" s="61"/>
    </row>
    <row r="27" spans="1:11" s="89" customFormat="1">
      <c r="A27" s="95"/>
      <c r="B27" s="86"/>
      <c r="C27" s="117"/>
      <c r="D27" s="117"/>
      <c r="E27" s="117"/>
      <c r="F27" s="117"/>
      <c r="I27" s="61"/>
      <c r="J27" s="61"/>
      <c r="K27" s="61"/>
    </row>
    <row r="28" spans="1:11" s="89" customFormat="1" ht="27.6" customHeight="1">
      <c r="A28" s="197" t="s">
        <v>333</v>
      </c>
      <c r="B28" s="197"/>
      <c r="C28" s="197"/>
      <c r="D28" s="197"/>
      <c r="E28" s="197"/>
      <c r="F28" s="197"/>
      <c r="I28" s="61"/>
      <c r="J28" s="61"/>
      <c r="K28" s="61"/>
    </row>
    <row r="29" spans="1:11" s="89" customFormat="1">
      <c r="A29" s="95"/>
      <c r="B29" s="86"/>
      <c r="C29" s="117"/>
      <c r="D29" s="117"/>
      <c r="E29" s="117"/>
      <c r="F29" s="117"/>
      <c r="I29" s="61"/>
      <c r="J29" s="61"/>
      <c r="K29" s="61"/>
    </row>
    <row r="30" spans="1:11" s="89" customFormat="1">
      <c r="A30" s="95" t="s">
        <v>334</v>
      </c>
      <c r="B30" s="86"/>
      <c r="C30" s="117"/>
      <c r="D30" s="117"/>
      <c r="E30" s="117"/>
      <c r="F30" s="117"/>
      <c r="I30" s="61"/>
      <c r="J30" s="61"/>
      <c r="K30" s="61"/>
    </row>
    <row r="31" spans="1:11" s="89" customFormat="1">
      <c r="A31" s="95"/>
      <c r="B31" s="86"/>
      <c r="C31" s="117"/>
      <c r="D31" s="117"/>
      <c r="E31" s="117"/>
      <c r="F31" s="117"/>
      <c r="I31" s="61"/>
      <c r="J31" s="61"/>
      <c r="K31" s="61"/>
    </row>
    <row r="32" spans="1:11" s="89" customFormat="1">
      <c r="A32" s="95" t="s">
        <v>165</v>
      </c>
      <c r="B32" s="86"/>
      <c r="C32" s="117"/>
      <c r="D32" s="117"/>
      <c r="E32" s="117"/>
      <c r="F32" s="117"/>
      <c r="I32" s="61"/>
      <c r="J32" s="61"/>
      <c r="K32" s="61"/>
    </row>
    <row r="33" spans="1:11" s="89" customFormat="1">
      <c r="A33" s="95" t="s">
        <v>335</v>
      </c>
      <c r="B33" s="86"/>
      <c r="C33" s="117"/>
      <c r="D33" s="117"/>
      <c r="E33" s="117"/>
      <c r="F33" s="117"/>
      <c r="I33" s="61"/>
      <c r="J33" s="61"/>
      <c r="K33" s="61"/>
    </row>
    <row r="34" spans="1:11" s="89" customFormat="1">
      <c r="A34" s="95" t="s">
        <v>336</v>
      </c>
      <c r="B34" s="86"/>
      <c r="C34" s="117"/>
      <c r="D34" s="117"/>
      <c r="E34" s="117"/>
      <c r="F34" s="117"/>
      <c r="I34" s="61"/>
      <c r="J34" s="61"/>
      <c r="K34" s="61"/>
    </row>
    <row r="35" spans="1:11" s="89" customFormat="1">
      <c r="A35" s="95" t="s">
        <v>223</v>
      </c>
      <c r="B35" s="86"/>
      <c r="C35" s="117"/>
      <c r="D35" s="117"/>
      <c r="E35" s="117"/>
      <c r="F35" s="117"/>
      <c r="I35" s="61"/>
      <c r="J35" s="61"/>
      <c r="K35" s="61"/>
    </row>
    <row r="36" spans="1:11" s="89" customFormat="1">
      <c r="A36" s="95" t="s">
        <v>129</v>
      </c>
      <c r="B36" s="86"/>
      <c r="C36" s="117"/>
      <c r="D36" s="117"/>
      <c r="E36" s="117"/>
      <c r="F36" s="117"/>
      <c r="I36" s="61"/>
      <c r="J36" s="61"/>
      <c r="K36" s="61"/>
    </row>
    <row r="37" spans="1:11" s="89" customFormat="1">
      <c r="A37" s="95" t="s">
        <v>130</v>
      </c>
      <c r="B37" s="86"/>
      <c r="C37" s="117"/>
      <c r="D37" s="117"/>
      <c r="E37" s="117"/>
      <c r="F37" s="117"/>
      <c r="I37" s="61"/>
      <c r="J37" s="61"/>
      <c r="K37" s="61"/>
    </row>
    <row r="38" spans="1:11" s="89" customFormat="1">
      <c r="A38" s="150" t="s">
        <v>490</v>
      </c>
      <c r="B38" s="86"/>
      <c r="C38" s="117"/>
      <c r="D38" s="117"/>
      <c r="E38" s="117"/>
      <c r="F38" s="117"/>
      <c r="I38" s="61"/>
      <c r="J38" s="61"/>
      <c r="K38" s="61"/>
    </row>
    <row r="39" spans="1:11" s="89" customFormat="1">
      <c r="A39" s="95" t="s">
        <v>337</v>
      </c>
      <c r="B39" s="86"/>
      <c r="C39" s="117"/>
      <c r="D39" s="117"/>
      <c r="E39" s="117"/>
      <c r="F39" s="117"/>
      <c r="I39" s="61"/>
      <c r="J39" s="61"/>
      <c r="K39" s="61"/>
    </row>
    <row r="40" spans="1:11" s="89" customFormat="1">
      <c r="A40" s="95" t="s">
        <v>338</v>
      </c>
      <c r="B40" s="86"/>
      <c r="C40" s="117"/>
      <c r="D40" s="117"/>
      <c r="E40" s="117"/>
      <c r="F40" s="117"/>
      <c r="I40" s="61"/>
      <c r="J40" s="61"/>
      <c r="K40" s="61"/>
    </row>
    <row r="41" spans="1:11" s="89" customFormat="1">
      <c r="A41" s="95" t="s">
        <v>339</v>
      </c>
      <c r="B41" s="86"/>
      <c r="C41" s="117"/>
      <c r="D41" s="117"/>
      <c r="E41" s="117"/>
      <c r="F41" s="117"/>
      <c r="I41" s="61"/>
      <c r="J41" s="61"/>
      <c r="K41" s="61"/>
    </row>
    <row r="42" spans="1:11" s="89" customFormat="1">
      <c r="A42" s="95" t="s">
        <v>340</v>
      </c>
      <c r="B42" s="86"/>
      <c r="C42" s="117"/>
      <c r="D42" s="117"/>
      <c r="E42" s="117"/>
      <c r="F42" s="117"/>
      <c r="I42" s="61"/>
      <c r="J42" s="61"/>
      <c r="K42" s="61"/>
    </row>
    <row r="43" spans="1:11" s="89" customFormat="1">
      <c r="A43" s="95" t="s">
        <v>131</v>
      </c>
      <c r="B43" s="86"/>
      <c r="C43" s="117"/>
      <c r="D43" s="117"/>
      <c r="E43" s="117"/>
      <c r="F43" s="117"/>
      <c r="I43" s="61"/>
      <c r="J43" s="61"/>
      <c r="K43" s="61"/>
    </row>
    <row r="44" spans="1:11" s="89" customFormat="1">
      <c r="A44" s="95" t="s">
        <v>341</v>
      </c>
      <c r="B44" s="86"/>
      <c r="C44" s="117"/>
      <c r="D44" s="117"/>
      <c r="E44" s="117"/>
      <c r="F44" s="117"/>
      <c r="I44" s="61"/>
      <c r="J44" s="61"/>
      <c r="K44" s="61"/>
    </row>
    <row r="45" spans="1:11" s="89" customFormat="1">
      <c r="A45" s="95" t="s">
        <v>342</v>
      </c>
      <c r="B45" s="86"/>
      <c r="C45" s="117"/>
      <c r="D45" s="117"/>
      <c r="E45" s="117"/>
      <c r="F45" s="117"/>
      <c r="I45" s="61"/>
      <c r="J45" s="61"/>
      <c r="K45" s="61"/>
    </row>
    <row r="46" spans="1:11" s="89" customFormat="1">
      <c r="A46" s="95" t="s">
        <v>343</v>
      </c>
      <c r="B46" s="86"/>
      <c r="C46" s="117"/>
      <c r="D46" s="117"/>
      <c r="E46" s="117"/>
      <c r="F46" s="117"/>
      <c r="I46" s="61"/>
      <c r="J46" s="61"/>
      <c r="K46" s="61"/>
    </row>
    <row r="47" spans="1:11" s="89" customFormat="1">
      <c r="A47" s="95" t="s">
        <v>344</v>
      </c>
      <c r="B47" s="86"/>
      <c r="C47" s="117"/>
      <c r="D47" s="117"/>
      <c r="E47" s="117"/>
      <c r="F47" s="117"/>
      <c r="I47" s="61"/>
      <c r="J47" s="61"/>
      <c r="K47" s="61"/>
    </row>
    <row r="48" spans="1:11" s="89" customFormat="1">
      <c r="A48" s="95" t="s">
        <v>345</v>
      </c>
      <c r="B48" s="86"/>
      <c r="C48" s="117"/>
      <c r="D48" s="117"/>
      <c r="E48" s="117"/>
      <c r="F48" s="117"/>
      <c r="I48" s="61"/>
      <c r="J48" s="61"/>
      <c r="K48" s="61"/>
    </row>
    <row r="49" spans="1:11" s="89" customFormat="1">
      <c r="A49" s="95"/>
      <c r="B49" s="86"/>
      <c r="C49" s="117"/>
      <c r="D49" s="117"/>
      <c r="E49" s="117"/>
      <c r="F49" s="117"/>
      <c r="I49" s="61"/>
      <c r="J49" s="61"/>
      <c r="K49" s="61"/>
    </row>
    <row r="50" spans="1:11" s="89" customFormat="1">
      <c r="A50" s="95" t="s">
        <v>232</v>
      </c>
      <c r="B50" s="86"/>
      <c r="C50" s="117"/>
      <c r="D50" s="117"/>
      <c r="E50" s="117"/>
      <c r="F50" s="117"/>
      <c r="I50" s="61"/>
      <c r="J50" s="61"/>
      <c r="K50" s="61"/>
    </row>
    <row r="51" spans="1:11">
      <c r="B51" s="62"/>
      <c r="C51" s="29"/>
    </row>
    <row r="52" spans="1:11">
      <c r="B52" s="62"/>
      <c r="C52" s="29"/>
    </row>
    <row r="53" spans="1:11">
      <c r="A53" s="81" t="str">
        <f>IF(OR(B53="",B53= " ")," ",$A$2)</f>
        <v xml:space="preserve"> </v>
      </c>
      <c r="B53" s="82" t="str">
        <f>IF(AND(C53&gt;0,NOT(C53=" "),NOT(C3&gt;0)),1+(COUNTIF($B3:B$3,"&gt;0"))," ")</f>
        <v xml:space="preserve"> </v>
      </c>
      <c r="C53" s="29"/>
    </row>
    <row r="54" spans="1:11" s="67" customFormat="1" ht="93" customHeight="1">
      <c r="A54" s="81" t="str">
        <f t="shared" ref="A54" si="0">IF(OR(B54="",B54= " ")," ",$A$2)</f>
        <v>9.</v>
      </c>
      <c r="B54" s="82">
        <f>IF(AND(C54&gt;0,NOT(C54=" "),NOT(C53&gt;0)),1+(COUNTIF($B$3:B53,"&gt;0"))," ")</f>
        <v>1</v>
      </c>
      <c r="C54" s="101" t="s">
        <v>543</v>
      </c>
      <c r="D54" s="71"/>
      <c r="E54" s="72"/>
      <c r="F54" s="72"/>
      <c r="G54" s="72"/>
      <c r="I54" s="61"/>
      <c r="J54" s="61"/>
      <c r="K54" s="61"/>
    </row>
    <row r="55" spans="1:11" s="67" customFormat="1">
      <c r="A55" s="81" t="str">
        <f t="shared" ref="A55:A56" si="1">IF(OR(B55="",B55= " ")," ",$A$2)</f>
        <v xml:space="preserve"> </v>
      </c>
      <c r="B55" s="82" t="str">
        <f>IF(AND(C55&gt;0,NOT(C55=" "),NOT(C54&gt;0)),1+(COUNTIF($B$3:B54,"&gt;0"))," ")</f>
        <v xml:space="preserve"> </v>
      </c>
      <c r="C55" s="65"/>
      <c r="D55" s="71" t="s">
        <v>82</v>
      </c>
      <c r="E55" s="61">
        <v>42.5</v>
      </c>
      <c r="F55" s="31"/>
      <c r="G55" s="31">
        <f>F55*E55</f>
        <v>0</v>
      </c>
      <c r="I55" s="61"/>
      <c r="J55" s="61"/>
      <c r="K55" s="61"/>
    </row>
    <row r="56" spans="1:11" s="67" customFormat="1">
      <c r="A56" s="81" t="str">
        <f t="shared" si="1"/>
        <v xml:space="preserve"> </v>
      </c>
      <c r="B56" s="82" t="str">
        <f>IF(AND(C56&gt;0,NOT(C56=" "),NOT(C55&gt;0)),1+(COUNTIF($B$3:B55,"&gt;0"))," ")</f>
        <v xml:space="preserve"> </v>
      </c>
      <c r="C56" s="65"/>
      <c r="D56" s="71"/>
      <c r="E56" s="72"/>
      <c r="F56" s="72"/>
      <c r="G56" s="72"/>
      <c r="I56" s="61"/>
      <c r="J56" s="61"/>
      <c r="K56" s="61"/>
    </row>
    <row r="57" spans="1:11">
      <c r="A57" s="84"/>
      <c r="B57" s="70"/>
      <c r="C57" s="65"/>
      <c r="E57" s="72"/>
      <c r="F57" s="72"/>
      <c r="G57" s="72"/>
    </row>
    <row r="58" spans="1:11">
      <c r="A58" s="83" t="str">
        <f>A2</f>
        <v>9.</v>
      </c>
      <c r="B58" s="60"/>
      <c r="C58" s="59" t="s">
        <v>465</v>
      </c>
      <c r="D58" s="58"/>
      <c r="E58" s="57"/>
      <c r="F58" s="57"/>
      <c r="G58" s="78">
        <f>SUM(G54:G57)</f>
        <v>0</v>
      </c>
    </row>
  </sheetData>
  <mergeCells count="4">
    <mergeCell ref="A6:F6"/>
    <mergeCell ref="A23:F23"/>
    <mergeCell ref="A25:F25"/>
    <mergeCell ref="A28:F28"/>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52" max="6"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53"/>
  <sheetViews>
    <sheetView view="pageBreakPreview" topLeftCell="A127" zoomScaleNormal="100" zoomScaleSheetLayoutView="100" workbookViewId="0">
      <selection activeCell="F147" sqref="F147:F150"/>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16384" width="9.140625" style="32"/>
  </cols>
  <sheetData>
    <row r="1" spans="1:6">
      <c r="B1" s="28"/>
    </row>
    <row r="2" spans="1:6">
      <c r="A2" s="83" t="s">
        <v>11</v>
      </c>
      <c r="B2" s="62"/>
      <c r="C2" s="29" t="s">
        <v>17</v>
      </c>
    </row>
    <row r="3" spans="1:6">
      <c r="B3" s="62"/>
      <c r="C3" s="29"/>
    </row>
    <row r="4" spans="1:6">
      <c r="B4" s="62"/>
      <c r="C4" s="29" t="s">
        <v>79</v>
      </c>
    </row>
    <row r="5" spans="1:6">
      <c r="B5" s="62"/>
      <c r="C5" s="29"/>
    </row>
    <row r="6" spans="1:6" s="89" customFormat="1">
      <c r="A6" s="128" t="s">
        <v>347</v>
      </c>
      <c r="B6" s="129"/>
      <c r="C6" s="116"/>
      <c r="D6" s="116"/>
      <c r="E6" s="116"/>
      <c r="F6" s="116"/>
    </row>
    <row r="7" spans="1:6" s="89" customFormat="1" ht="18" customHeight="1">
      <c r="A7" s="95"/>
      <c r="B7" s="129"/>
      <c r="C7" s="95"/>
      <c r="D7" s="95"/>
      <c r="E7" s="95"/>
      <c r="F7" s="95"/>
    </row>
    <row r="8" spans="1:6" s="89" customFormat="1">
      <c r="A8" s="95" t="s">
        <v>348</v>
      </c>
      <c r="B8" s="129"/>
      <c r="C8" s="95"/>
      <c r="D8" s="95"/>
      <c r="E8" s="95"/>
      <c r="F8" s="95"/>
    </row>
    <row r="9" spans="1:6" s="89" customFormat="1">
      <c r="A9" s="95"/>
      <c r="B9" s="129"/>
      <c r="C9" s="95"/>
      <c r="D9" s="95"/>
      <c r="E9" s="95"/>
      <c r="F9" s="95"/>
    </row>
    <row r="10" spans="1:6" s="89" customFormat="1">
      <c r="A10" s="95" t="s">
        <v>349</v>
      </c>
      <c r="B10" s="129"/>
      <c r="C10" s="95"/>
      <c r="D10" s="95"/>
      <c r="E10" s="95"/>
      <c r="F10" s="95"/>
    </row>
    <row r="11" spans="1:6" s="89" customFormat="1">
      <c r="A11" s="95" t="s">
        <v>350</v>
      </c>
      <c r="B11" s="129"/>
      <c r="C11" s="95"/>
      <c r="D11" s="95"/>
      <c r="E11" s="95"/>
      <c r="F11" s="95"/>
    </row>
    <row r="12" spans="1:6" s="89" customFormat="1">
      <c r="A12" s="95" t="s">
        <v>351</v>
      </c>
      <c r="B12" s="129"/>
      <c r="C12" s="95"/>
      <c r="D12" s="95"/>
      <c r="E12" s="95"/>
      <c r="F12" s="95"/>
    </row>
    <row r="13" spans="1:6" s="89" customFormat="1">
      <c r="A13" s="95" t="s">
        <v>352</v>
      </c>
      <c r="B13" s="129"/>
      <c r="C13" s="95"/>
      <c r="D13" s="95"/>
      <c r="E13" s="95"/>
      <c r="F13" s="95"/>
    </row>
    <row r="14" spans="1:6" s="89" customFormat="1">
      <c r="A14" s="95" t="s">
        <v>353</v>
      </c>
      <c r="B14" s="129"/>
      <c r="C14" s="95"/>
      <c r="D14" s="95"/>
      <c r="E14" s="95"/>
      <c r="F14" s="95"/>
    </row>
    <row r="15" spans="1:6" s="89" customFormat="1">
      <c r="A15" s="95" t="s">
        <v>354</v>
      </c>
      <c r="B15" s="129"/>
      <c r="C15" s="95"/>
      <c r="D15" s="95"/>
      <c r="E15" s="95"/>
      <c r="F15" s="95"/>
    </row>
    <row r="16" spans="1:6" s="89" customFormat="1">
      <c r="A16" s="95" t="s">
        <v>355</v>
      </c>
      <c r="B16" s="129"/>
      <c r="C16" s="95"/>
      <c r="D16" s="95"/>
      <c r="E16" s="95"/>
      <c r="F16" s="95"/>
    </row>
    <row r="17" spans="1:6" s="89" customFormat="1">
      <c r="A17" s="95" t="s">
        <v>356</v>
      </c>
      <c r="B17" s="129"/>
      <c r="C17" s="95"/>
      <c r="D17" s="95"/>
      <c r="E17" s="95"/>
      <c r="F17" s="95"/>
    </row>
    <row r="18" spans="1:6" s="89" customFormat="1">
      <c r="A18" s="95" t="s">
        <v>357</v>
      </c>
      <c r="B18" s="129"/>
      <c r="C18" s="95"/>
      <c r="D18" s="95"/>
      <c r="E18" s="95"/>
      <c r="F18" s="95"/>
    </row>
    <row r="19" spans="1:6" s="89" customFormat="1">
      <c r="A19" s="95" t="s">
        <v>358</v>
      </c>
      <c r="B19" s="129"/>
      <c r="C19" s="95"/>
      <c r="D19" s="95"/>
      <c r="E19" s="95"/>
      <c r="F19" s="95"/>
    </row>
    <row r="20" spans="1:6" s="89" customFormat="1">
      <c r="A20" s="197" t="s">
        <v>359</v>
      </c>
      <c r="B20" s="197"/>
      <c r="C20" s="197"/>
      <c r="D20" s="197"/>
      <c r="E20" s="197"/>
      <c r="F20" s="197"/>
    </row>
    <row r="21" spans="1:6" s="89" customFormat="1">
      <c r="A21" s="95"/>
      <c r="B21" s="129"/>
      <c r="C21" s="95"/>
      <c r="D21" s="95"/>
      <c r="E21" s="95"/>
      <c r="F21" s="95"/>
    </row>
    <row r="22" spans="1:6" s="89" customFormat="1">
      <c r="A22" s="197" t="s">
        <v>360</v>
      </c>
      <c r="B22" s="197"/>
      <c r="C22" s="197"/>
      <c r="D22" s="197"/>
      <c r="E22" s="197"/>
      <c r="F22" s="197"/>
    </row>
    <row r="23" spans="1:6" s="89" customFormat="1">
      <c r="A23" s="95"/>
      <c r="B23" s="129"/>
      <c r="C23" s="95"/>
      <c r="D23" s="95"/>
      <c r="E23" s="95"/>
      <c r="F23" s="95"/>
    </row>
    <row r="24" spans="1:6" s="89" customFormat="1">
      <c r="A24" s="197" t="s">
        <v>361</v>
      </c>
      <c r="B24" s="197"/>
      <c r="C24" s="197"/>
      <c r="D24" s="197"/>
      <c r="E24" s="197"/>
      <c r="F24" s="197"/>
    </row>
    <row r="25" spans="1:6" s="89" customFormat="1">
      <c r="A25" s="95"/>
      <c r="B25" s="129"/>
      <c r="C25" s="95"/>
      <c r="D25" s="95"/>
      <c r="E25" s="95"/>
      <c r="F25" s="95"/>
    </row>
    <row r="26" spans="1:6" s="89" customFormat="1" ht="29.25" customHeight="1">
      <c r="A26" s="197" t="s">
        <v>362</v>
      </c>
      <c r="B26" s="197"/>
      <c r="C26" s="197"/>
      <c r="D26" s="197"/>
      <c r="E26" s="197"/>
      <c r="F26" s="197"/>
    </row>
    <row r="27" spans="1:6" s="89" customFormat="1">
      <c r="A27" s="95" t="s">
        <v>363</v>
      </c>
      <c r="B27" s="129"/>
      <c r="C27" s="95"/>
      <c r="D27" s="95"/>
      <c r="E27" s="95"/>
      <c r="F27" s="95"/>
    </row>
    <row r="28" spans="1:6" s="89" customFormat="1">
      <c r="A28" s="95" t="s">
        <v>364</v>
      </c>
      <c r="B28" s="129"/>
      <c r="C28" s="95"/>
      <c r="D28" s="95"/>
      <c r="E28" s="95"/>
      <c r="F28" s="95"/>
    </row>
    <row r="29" spans="1:6" s="89" customFormat="1">
      <c r="A29" s="95" t="s">
        <v>365</v>
      </c>
      <c r="B29" s="129"/>
      <c r="C29" s="95"/>
      <c r="D29" s="95"/>
      <c r="E29" s="95"/>
      <c r="F29" s="95"/>
    </row>
    <row r="30" spans="1:6" s="89" customFormat="1">
      <c r="A30" s="95" t="s">
        <v>366</v>
      </c>
      <c r="B30" s="129"/>
      <c r="C30" s="95"/>
      <c r="D30" s="95"/>
      <c r="E30" s="95"/>
      <c r="F30" s="95"/>
    </row>
    <row r="31" spans="1:6" s="89" customFormat="1">
      <c r="A31" s="95" t="s">
        <v>367</v>
      </c>
      <c r="B31" s="129"/>
      <c r="C31" s="95"/>
      <c r="D31" s="95"/>
      <c r="E31" s="95"/>
      <c r="F31" s="95"/>
    </row>
    <row r="32" spans="1:6" s="89" customFormat="1">
      <c r="A32" s="95" t="s">
        <v>368</v>
      </c>
      <c r="B32" s="129"/>
      <c r="C32" s="95"/>
      <c r="D32" s="95"/>
      <c r="E32" s="95"/>
      <c r="F32" s="95"/>
    </row>
    <row r="33" spans="1:6" s="89" customFormat="1">
      <c r="A33" s="95" t="s">
        <v>369</v>
      </c>
      <c r="B33" s="129"/>
      <c r="C33" s="95"/>
      <c r="D33" s="95"/>
      <c r="E33" s="95"/>
      <c r="F33" s="95"/>
    </row>
    <row r="34" spans="1:6" s="89" customFormat="1">
      <c r="A34" s="95" t="s">
        <v>370</v>
      </c>
      <c r="B34" s="129"/>
      <c r="C34" s="95"/>
      <c r="D34" s="95"/>
      <c r="E34" s="95"/>
      <c r="F34" s="95"/>
    </row>
    <row r="35" spans="1:6" s="89" customFormat="1">
      <c r="A35" s="95" t="s">
        <v>371</v>
      </c>
      <c r="B35" s="129"/>
      <c r="C35" s="95"/>
      <c r="D35" s="95"/>
      <c r="E35" s="95"/>
      <c r="F35" s="95"/>
    </row>
    <row r="36" spans="1:6" s="89" customFormat="1">
      <c r="A36" s="95"/>
      <c r="B36" s="129"/>
      <c r="C36" s="95"/>
      <c r="D36" s="95"/>
      <c r="E36" s="95"/>
      <c r="F36" s="95"/>
    </row>
    <row r="37" spans="1:6" s="89" customFormat="1">
      <c r="A37" s="95" t="s">
        <v>372</v>
      </c>
      <c r="B37" s="129"/>
      <c r="C37" s="95"/>
      <c r="D37" s="95"/>
      <c r="E37" s="95"/>
      <c r="F37" s="95"/>
    </row>
    <row r="38" spans="1:6" s="89" customFormat="1">
      <c r="A38" s="95" t="s">
        <v>373</v>
      </c>
      <c r="B38" s="129"/>
      <c r="C38" s="95"/>
      <c r="D38" s="95"/>
      <c r="E38" s="95"/>
      <c r="F38" s="95"/>
    </row>
    <row r="39" spans="1:6" s="89" customFormat="1">
      <c r="A39" s="95" t="s">
        <v>374</v>
      </c>
      <c r="B39" s="129"/>
      <c r="C39" s="95"/>
      <c r="D39" s="95"/>
      <c r="E39" s="95"/>
      <c r="F39" s="95"/>
    </row>
    <row r="40" spans="1:6" s="89" customFormat="1">
      <c r="A40" s="95" t="s">
        <v>375</v>
      </c>
      <c r="B40" s="129"/>
      <c r="C40" s="95"/>
      <c r="D40" s="95"/>
      <c r="E40" s="95"/>
      <c r="F40" s="95"/>
    </row>
    <row r="41" spans="1:6" s="89" customFormat="1">
      <c r="A41" s="95" t="s">
        <v>376</v>
      </c>
      <c r="B41" s="129"/>
      <c r="C41" s="95"/>
      <c r="D41" s="95"/>
      <c r="E41" s="95"/>
      <c r="F41" s="95"/>
    </row>
    <row r="42" spans="1:6" s="89" customFormat="1">
      <c r="A42" s="95"/>
      <c r="B42" s="129"/>
      <c r="C42" s="95"/>
      <c r="D42" s="95"/>
      <c r="E42" s="95"/>
      <c r="F42" s="95"/>
    </row>
    <row r="43" spans="1:6" s="89" customFormat="1">
      <c r="A43" s="95" t="s">
        <v>377</v>
      </c>
      <c r="B43" s="129"/>
      <c r="C43" s="95"/>
      <c r="D43" s="95"/>
      <c r="E43" s="95"/>
      <c r="F43" s="95"/>
    </row>
    <row r="44" spans="1:6" s="89" customFormat="1" ht="39" customHeight="1">
      <c r="A44" s="197" t="s">
        <v>378</v>
      </c>
      <c r="B44" s="197"/>
      <c r="C44" s="197"/>
      <c r="D44" s="197"/>
      <c r="E44" s="197"/>
      <c r="F44" s="197"/>
    </row>
    <row r="45" spans="1:6" s="89" customFormat="1" ht="30" customHeight="1">
      <c r="A45" s="197" t="s">
        <v>379</v>
      </c>
      <c r="B45" s="197"/>
      <c r="C45" s="197"/>
      <c r="D45" s="197"/>
      <c r="E45" s="197"/>
      <c r="F45" s="197"/>
    </row>
    <row r="46" spans="1:6" s="89" customFormat="1" ht="23.25" customHeight="1">
      <c r="A46" s="95" t="s">
        <v>380</v>
      </c>
      <c r="B46" s="129"/>
      <c r="C46" s="95"/>
      <c r="D46" s="95"/>
      <c r="E46" s="95"/>
      <c r="F46" s="95"/>
    </row>
    <row r="47" spans="1:6" s="89" customFormat="1" ht="54" customHeight="1">
      <c r="A47" s="197" t="s">
        <v>381</v>
      </c>
      <c r="B47" s="197"/>
      <c r="C47" s="197"/>
      <c r="D47" s="197"/>
      <c r="E47" s="197"/>
      <c r="F47" s="197"/>
    </row>
    <row r="48" spans="1:6" s="89" customFormat="1">
      <c r="A48" s="95"/>
      <c r="B48" s="129"/>
      <c r="C48" s="95"/>
      <c r="D48" s="95"/>
      <c r="E48" s="95"/>
      <c r="F48" s="95"/>
    </row>
    <row r="49" spans="1:6" s="89" customFormat="1">
      <c r="A49" s="128" t="s">
        <v>382</v>
      </c>
      <c r="B49" s="129"/>
      <c r="C49" s="130"/>
      <c r="D49" s="130"/>
      <c r="E49" s="130"/>
      <c r="F49" s="130"/>
    </row>
    <row r="50" spans="1:6" s="89" customFormat="1">
      <c r="A50" s="95"/>
      <c r="B50" s="129"/>
      <c r="C50" s="95"/>
      <c r="D50" s="95"/>
      <c r="E50" s="95"/>
      <c r="F50" s="95"/>
    </row>
    <row r="51" spans="1:6" s="89" customFormat="1">
      <c r="A51" s="95" t="s">
        <v>383</v>
      </c>
      <c r="B51" s="129"/>
      <c r="C51" s="95"/>
      <c r="D51" s="95"/>
      <c r="E51" s="95"/>
      <c r="F51" s="95"/>
    </row>
    <row r="52" spans="1:6" s="89" customFormat="1">
      <c r="A52" s="95" t="s">
        <v>384</v>
      </c>
      <c r="B52" s="129"/>
      <c r="C52" s="95"/>
      <c r="D52" s="95"/>
      <c r="E52" s="95"/>
      <c r="F52" s="95"/>
    </row>
    <row r="53" spans="1:6" s="89" customFormat="1">
      <c r="A53" s="95" t="s">
        <v>385</v>
      </c>
      <c r="B53" s="129"/>
      <c r="C53" s="95"/>
      <c r="D53" s="95"/>
      <c r="E53" s="95"/>
      <c r="F53" s="95"/>
    </row>
    <row r="54" spans="1:6" s="89" customFormat="1">
      <c r="A54" s="95" t="s">
        <v>386</v>
      </c>
      <c r="B54" s="129"/>
      <c r="C54" s="95"/>
      <c r="D54" s="95"/>
      <c r="E54" s="95"/>
      <c r="F54" s="95"/>
    </row>
    <row r="55" spans="1:6" s="89" customFormat="1">
      <c r="A55" s="95" t="s">
        <v>387</v>
      </c>
      <c r="B55" s="129"/>
      <c r="C55" s="95"/>
      <c r="D55" s="95"/>
      <c r="E55" s="95"/>
      <c r="F55" s="95"/>
    </row>
    <row r="56" spans="1:6" s="89" customFormat="1" ht="33.75" customHeight="1">
      <c r="A56" s="197" t="s">
        <v>388</v>
      </c>
      <c r="B56" s="197"/>
      <c r="C56" s="197"/>
      <c r="D56" s="197"/>
      <c r="E56" s="197"/>
      <c r="F56" s="197"/>
    </row>
    <row r="57" spans="1:6" s="89" customFormat="1">
      <c r="A57" s="95" t="s">
        <v>389</v>
      </c>
      <c r="B57" s="129"/>
      <c r="C57" s="95"/>
      <c r="D57" s="95"/>
      <c r="E57" s="95"/>
      <c r="F57" s="95"/>
    </row>
    <row r="58" spans="1:6" s="89" customFormat="1">
      <c r="A58" s="95" t="s">
        <v>390</v>
      </c>
      <c r="B58" s="129"/>
      <c r="C58" s="95"/>
      <c r="D58" s="95"/>
      <c r="E58" s="95"/>
      <c r="F58" s="95"/>
    </row>
    <row r="59" spans="1:6" s="89" customFormat="1">
      <c r="A59" s="95" t="s">
        <v>391</v>
      </c>
      <c r="B59" s="129"/>
      <c r="C59" s="95"/>
      <c r="D59" s="95"/>
      <c r="E59" s="95"/>
      <c r="F59" s="95"/>
    </row>
    <row r="60" spans="1:6" s="89" customFormat="1">
      <c r="A60" s="95" t="s">
        <v>392</v>
      </c>
      <c r="B60" s="129"/>
      <c r="C60" s="95"/>
      <c r="D60" s="95"/>
      <c r="E60" s="95"/>
      <c r="F60" s="95"/>
    </row>
    <row r="61" spans="1:6" s="89" customFormat="1">
      <c r="A61" s="95" t="s">
        <v>393</v>
      </c>
      <c r="B61" s="129"/>
      <c r="C61" s="95"/>
      <c r="D61" s="95"/>
      <c r="E61" s="95"/>
      <c r="F61" s="95"/>
    </row>
    <row r="62" spans="1:6" s="89" customFormat="1">
      <c r="A62" s="95" t="s">
        <v>394</v>
      </c>
      <c r="B62" s="129"/>
      <c r="C62" s="95"/>
      <c r="D62" s="95"/>
      <c r="E62" s="95"/>
      <c r="F62" s="95"/>
    </row>
    <row r="63" spans="1:6" s="89" customFormat="1">
      <c r="A63" s="95" t="s">
        <v>395</v>
      </c>
      <c r="B63" s="129"/>
      <c r="C63" s="95"/>
      <c r="D63" s="95"/>
      <c r="E63" s="95"/>
      <c r="F63" s="95"/>
    </row>
    <row r="64" spans="1:6" s="89" customFormat="1">
      <c r="A64" s="95" t="s">
        <v>396</v>
      </c>
      <c r="B64" s="129"/>
      <c r="C64" s="95"/>
      <c r="D64" s="95"/>
      <c r="E64" s="95"/>
      <c r="F64" s="95"/>
    </row>
    <row r="65" spans="1:6" s="89" customFormat="1" ht="17.25" customHeight="1">
      <c r="A65" s="95" t="s">
        <v>397</v>
      </c>
      <c r="B65" s="129"/>
      <c r="C65" s="95"/>
      <c r="D65" s="95"/>
      <c r="E65" s="95"/>
      <c r="F65" s="95"/>
    </row>
    <row r="66" spans="1:6" s="89" customFormat="1">
      <c r="A66" s="95"/>
      <c r="B66" s="129"/>
      <c r="C66" s="95"/>
      <c r="D66" s="95"/>
      <c r="E66" s="95"/>
      <c r="F66" s="95"/>
    </row>
    <row r="67" spans="1:6" s="89" customFormat="1" ht="30.75" customHeight="1">
      <c r="A67" s="197" t="s">
        <v>398</v>
      </c>
      <c r="B67" s="197"/>
      <c r="C67" s="197"/>
      <c r="D67" s="197"/>
      <c r="E67" s="197"/>
      <c r="F67" s="197"/>
    </row>
    <row r="68" spans="1:6" s="89" customFormat="1">
      <c r="A68" s="95"/>
      <c r="B68" s="129"/>
      <c r="C68" s="95"/>
      <c r="D68" s="95"/>
      <c r="E68" s="95"/>
      <c r="F68" s="95"/>
    </row>
    <row r="69" spans="1:6" s="89" customFormat="1">
      <c r="A69" s="95" t="s">
        <v>399</v>
      </c>
      <c r="B69" s="129"/>
      <c r="C69" s="95"/>
      <c r="D69" s="95"/>
      <c r="E69" s="95"/>
      <c r="F69" s="95"/>
    </row>
    <row r="70" spans="1:6" s="89" customFormat="1" ht="33.75" customHeight="1">
      <c r="A70" s="197" t="s">
        <v>400</v>
      </c>
      <c r="B70" s="197"/>
      <c r="C70" s="197"/>
      <c r="D70" s="197"/>
      <c r="E70" s="197"/>
      <c r="F70" s="197"/>
    </row>
    <row r="71" spans="1:6" s="89" customFormat="1" ht="30.75" customHeight="1">
      <c r="A71" s="197" t="s">
        <v>401</v>
      </c>
      <c r="B71" s="197"/>
      <c r="C71" s="197"/>
      <c r="D71" s="197"/>
      <c r="E71" s="197"/>
      <c r="F71" s="197"/>
    </row>
    <row r="72" spans="1:6" s="89" customFormat="1" ht="35.25" customHeight="1">
      <c r="A72" s="197" t="s">
        <v>402</v>
      </c>
      <c r="B72" s="197"/>
      <c r="C72" s="197"/>
      <c r="D72" s="197"/>
      <c r="E72" s="197"/>
      <c r="F72" s="197"/>
    </row>
    <row r="73" spans="1:6" s="89" customFormat="1">
      <c r="A73" s="95"/>
      <c r="B73" s="129"/>
      <c r="C73" s="95"/>
      <c r="D73" s="95"/>
      <c r="E73" s="95"/>
      <c r="F73" s="95"/>
    </row>
    <row r="74" spans="1:6" s="89" customFormat="1">
      <c r="A74" s="95" t="s">
        <v>403</v>
      </c>
      <c r="B74" s="129"/>
      <c r="C74" s="130"/>
      <c r="D74" s="130"/>
      <c r="E74" s="130"/>
      <c r="F74" s="130"/>
    </row>
    <row r="75" spans="1:6" s="89" customFormat="1">
      <c r="A75" s="95" t="s">
        <v>404</v>
      </c>
      <c r="B75" s="129"/>
      <c r="C75" s="95"/>
      <c r="D75" s="95"/>
      <c r="E75" s="95"/>
      <c r="F75" s="95"/>
    </row>
    <row r="76" spans="1:6" s="89" customFormat="1">
      <c r="A76" s="95" t="s">
        <v>405</v>
      </c>
      <c r="B76" s="129"/>
      <c r="C76" s="95"/>
      <c r="D76" s="95"/>
      <c r="E76" s="95"/>
      <c r="F76" s="95"/>
    </row>
    <row r="77" spans="1:6" s="89" customFormat="1">
      <c r="A77" s="95" t="s">
        <v>406</v>
      </c>
      <c r="B77" s="129"/>
      <c r="C77" s="95"/>
      <c r="D77" s="95"/>
      <c r="E77" s="95"/>
      <c r="F77" s="95"/>
    </row>
    <row r="78" spans="1:6" s="89" customFormat="1">
      <c r="A78" s="95" t="s">
        <v>407</v>
      </c>
      <c r="B78" s="129"/>
      <c r="C78" s="95"/>
      <c r="D78" s="95"/>
      <c r="E78" s="95"/>
      <c r="F78" s="95"/>
    </row>
    <row r="79" spans="1:6" s="89" customFormat="1">
      <c r="A79" s="95" t="s">
        <v>408</v>
      </c>
      <c r="B79" s="129"/>
      <c r="C79" s="95"/>
      <c r="D79" s="95"/>
      <c r="E79" s="95"/>
      <c r="F79" s="95"/>
    </row>
    <row r="80" spans="1:6" s="89" customFormat="1">
      <c r="A80" s="95" t="s">
        <v>409</v>
      </c>
      <c r="B80" s="129"/>
      <c r="C80" s="95"/>
      <c r="D80" s="95"/>
      <c r="E80" s="95"/>
      <c r="F80" s="95"/>
    </row>
    <row r="81" spans="1:6" s="89" customFormat="1">
      <c r="A81" s="95" t="s">
        <v>410</v>
      </c>
      <c r="B81" s="129"/>
      <c r="C81" s="95"/>
      <c r="D81" s="95"/>
      <c r="E81" s="95"/>
      <c r="F81" s="95"/>
    </row>
    <row r="82" spans="1:6" s="89" customFormat="1" ht="7.5" customHeight="1">
      <c r="A82" s="95"/>
      <c r="B82" s="129"/>
      <c r="C82" s="95"/>
      <c r="D82" s="95"/>
      <c r="E82" s="95"/>
      <c r="F82" s="95"/>
    </row>
    <row r="83" spans="1:6" s="89" customFormat="1">
      <c r="A83" s="95" t="s">
        <v>411</v>
      </c>
      <c r="B83" s="129"/>
      <c r="C83" s="95"/>
      <c r="D83" s="95"/>
      <c r="E83" s="95"/>
      <c r="F83" s="95"/>
    </row>
    <row r="84" spans="1:6" s="89" customFormat="1">
      <c r="A84" s="95" t="s">
        <v>412</v>
      </c>
      <c r="B84" s="129"/>
      <c r="C84" s="95"/>
      <c r="D84" s="95"/>
      <c r="E84" s="95"/>
      <c r="F84" s="95"/>
    </row>
    <row r="85" spans="1:6" s="89" customFormat="1">
      <c r="A85" s="95" t="s">
        <v>413</v>
      </c>
      <c r="B85" s="129"/>
      <c r="C85" s="95"/>
      <c r="D85" s="95"/>
      <c r="E85" s="95"/>
      <c r="F85" s="95"/>
    </row>
    <row r="86" spans="1:6" s="89" customFormat="1">
      <c r="A86" s="95" t="s">
        <v>414</v>
      </c>
      <c r="B86" s="129"/>
      <c r="C86" s="95"/>
      <c r="D86" s="95"/>
      <c r="E86" s="95"/>
      <c r="F86" s="95"/>
    </row>
    <row r="87" spans="1:6" s="89" customFormat="1">
      <c r="A87" s="95" t="s">
        <v>415</v>
      </c>
      <c r="B87" s="129"/>
      <c r="C87" s="95"/>
      <c r="D87" s="95"/>
      <c r="E87" s="95"/>
      <c r="F87" s="95"/>
    </row>
    <row r="88" spans="1:6" s="89" customFormat="1">
      <c r="A88" s="95" t="s">
        <v>416</v>
      </c>
      <c r="B88" s="129"/>
      <c r="C88" s="95"/>
      <c r="D88" s="95"/>
      <c r="E88" s="95"/>
      <c r="F88" s="95"/>
    </row>
    <row r="89" spans="1:6" s="89" customFormat="1">
      <c r="A89" s="95" t="s">
        <v>417</v>
      </c>
      <c r="B89" s="129"/>
      <c r="C89" s="95"/>
      <c r="D89" s="95"/>
      <c r="E89" s="95"/>
      <c r="F89" s="95"/>
    </row>
    <row r="90" spans="1:6" s="89" customFormat="1">
      <c r="A90" s="95" t="s">
        <v>418</v>
      </c>
      <c r="B90" s="129"/>
      <c r="C90" s="95"/>
      <c r="D90" s="95"/>
      <c r="E90" s="95"/>
      <c r="F90" s="95"/>
    </row>
    <row r="91" spans="1:6" s="89" customFormat="1">
      <c r="A91" s="95" t="s">
        <v>419</v>
      </c>
      <c r="B91" s="129"/>
      <c r="C91" s="95"/>
      <c r="D91" s="95"/>
      <c r="E91" s="95"/>
      <c r="F91" s="95"/>
    </row>
    <row r="92" spans="1:6" s="89" customFormat="1">
      <c r="A92" s="95" t="s">
        <v>420</v>
      </c>
      <c r="B92" s="129"/>
      <c r="C92" s="95"/>
      <c r="D92" s="95"/>
      <c r="E92" s="95"/>
      <c r="F92" s="95"/>
    </row>
    <row r="93" spans="1:6" s="89" customFormat="1">
      <c r="A93" s="95" t="s">
        <v>421</v>
      </c>
      <c r="B93" s="129"/>
      <c r="C93" s="95"/>
      <c r="D93" s="95"/>
      <c r="E93" s="95"/>
      <c r="F93" s="95"/>
    </row>
    <row r="94" spans="1:6" s="89" customFormat="1">
      <c r="A94" s="95" t="s">
        <v>422</v>
      </c>
      <c r="B94" s="129"/>
      <c r="C94" s="95"/>
      <c r="D94" s="95"/>
      <c r="E94" s="95"/>
      <c r="F94" s="95"/>
    </row>
    <row r="95" spans="1:6" s="89" customFormat="1">
      <c r="A95" s="95" t="s">
        <v>423</v>
      </c>
      <c r="B95" s="129"/>
      <c r="C95" s="95"/>
      <c r="D95" s="95"/>
      <c r="E95" s="95"/>
      <c r="F95" s="95"/>
    </row>
    <row r="96" spans="1:6" s="89" customFormat="1">
      <c r="A96" s="95" t="s">
        <v>424</v>
      </c>
      <c r="B96" s="129"/>
      <c r="C96" s="95"/>
      <c r="D96" s="95"/>
      <c r="E96" s="95"/>
      <c r="F96" s="95"/>
    </row>
    <row r="97" spans="1:6" s="89" customFormat="1">
      <c r="A97" s="95" t="s">
        <v>425</v>
      </c>
      <c r="B97" s="129"/>
      <c r="C97" s="95"/>
      <c r="D97" s="95"/>
      <c r="E97" s="95"/>
      <c r="F97" s="95"/>
    </row>
    <row r="98" spans="1:6" s="89" customFormat="1">
      <c r="A98" s="95" t="s">
        <v>426</v>
      </c>
      <c r="B98" s="129"/>
      <c r="C98" s="95"/>
      <c r="D98" s="95"/>
      <c r="E98" s="95"/>
      <c r="F98" s="95"/>
    </row>
    <row r="99" spans="1:6" s="89" customFormat="1">
      <c r="A99" s="95" t="s">
        <v>427</v>
      </c>
      <c r="B99" s="129"/>
      <c r="C99" s="95"/>
      <c r="D99" s="95"/>
      <c r="E99" s="95"/>
      <c r="F99" s="95"/>
    </row>
    <row r="100" spans="1:6" s="89" customFormat="1">
      <c r="A100" s="95" t="s">
        <v>428</v>
      </c>
      <c r="B100" s="129"/>
      <c r="C100" s="95"/>
      <c r="D100" s="95"/>
      <c r="E100" s="95"/>
      <c r="F100" s="95"/>
    </row>
    <row r="101" spans="1:6" s="89" customFormat="1">
      <c r="A101" s="95" t="s">
        <v>429</v>
      </c>
      <c r="B101" s="129"/>
      <c r="C101" s="95"/>
      <c r="D101" s="95"/>
      <c r="E101" s="95"/>
      <c r="F101" s="95"/>
    </row>
    <row r="102" spans="1:6" s="89" customFormat="1">
      <c r="A102" s="95" t="s">
        <v>430</v>
      </c>
      <c r="B102" s="129"/>
      <c r="C102" s="95"/>
      <c r="D102" s="95"/>
      <c r="E102" s="95"/>
      <c r="F102" s="95"/>
    </row>
    <row r="103" spans="1:6" s="89" customFormat="1">
      <c r="A103" s="95" t="s">
        <v>431</v>
      </c>
      <c r="B103" s="129"/>
      <c r="C103" s="95"/>
      <c r="D103" s="95"/>
      <c r="E103" s="95"/>
      <c r="F103" s="95"/>
    </row>
    <row r="104" spans="1:6" s="89" customFormat="1">
      <c r="A104" s="95" t="s">
        <v>432</v>
      </c>
      <c r="B104" s="129"/>
      <c r="C104" s="95"/>
      <c r="D104" s="95"/>
      <c r="E104" s="95"/>
      <c r="F104" s="95"/>
    </row>
    <row r="105" spans="1:6" s="89" customFormat="1">
      <c r="A105" s="95"/>
      <c r="B105" s="129"/>
      <c r="C105" s="95"/>
      <c r="D105" s="95"/>
      <c r="E105" s="95"/>
      <c r="F105" s="95"/>
    </row>
    <row r="106" spans="1:6" s="89" customFormat="1">
      <c r="A106" s="95" t="s">
        <v>433</v>
      </c>
      <c r="B106" s="129"/>
      <c r="C106" s="130"/>
      <c r="D106" s="130"/>
      <c r="E106" s="130"/>
      <c r="F106" s="130"/>
    </row>
    <row r="107" spans="1:6" s="89" customFormat="1">
      <c r="A107" s="95"/>
      <c r="B107" s="129"/>
      <c r="C107" s="95"/>
      <c r="D107" s="95"/>
      <c r="E107" s="95"/>
      <c r="F107" s="95"/>
    </row>
    <row r="108" spans="1:6" s="89" customFormat="1">
      <c r="A108" s="95" t="s">
        <v>434</v>
      </c>
      <c r="B108" s="129"/>
      <c r="C108" s="95"/>
      <c r="D108" s="95"/>
      <c r="E108" s="95"/>
      <c r="F108" s="95"/>
    </row>
    <row r="109" spans="1:6" s="89" customFormat="1">
      <c r="A109" s="95" t="s">
        <v>435</v>
      </c>
      <c r="B109" s="129"/>
      <c r="C109" s="95"/>
      <c r="D109" s="95"/>
      <c r="E109" s="95"/>
      <c r="F109" s="95"/>
    </row>
    <row r="110" spans="1:6" s="89" customFormat="1">
      <c r="A110" s="95" t="s">
        <v>436</v>
      </c>
      <c r="B110" s="129"/>
      <c r="C110" s="95"/>
      <c r="D110" s="95"/>
      <c r="E110" s="95"/>
      <c r="F110" s="95"/>
    </row>
    <row r="111" spans="1:6" s="89" customFormat="1">
      <c r="A111" s="95" t="s">
        <v>437</v>
      </c>
      <c r="B111" s="129"/>
      <c r="C111" s="95"/>
      <c r="D111" s="95"/>
      <c r="E111" s="95"/>
      <c r="F111" s="95"/>
    </row>
    <row r="112" spans="1:6" s="89" customFormat="1">
      <c r="A112" s="95" t="s">
        <v>438</v>
      </c>
      <c r="B112" s="129"/>
      <c r="C112" s="95"/>
      <c r="D112" s="95"/>
      <c r="E112" s="95"/>
      <c r="F112" s="95"/>
    </row>
    <row r="113" spans="1:6" s="89" customFormat="1">
      <c r="A113" s="95" t="s">
        <v>439</v>
      </c>
      <c r="B113" s="129"/>
      <c r="C113" s="95"/>
      <c r="D113" s="95"/>
      <c r="E113" s="95"/>
      <c r="F113" s="95"/>
    </row>
    <row r="114" spans="1:6" s="89" customFormat="1">
      <c r="A114" s="95" t="s">
        <v>440</v>
      </c>
      <c r="B114" s="129"/>
      <c r="C114" s="95"/>
      <c r="D114" s="95"/>
      <c r="E114" s="95"/>
      <c r="F114" s="95"/>
    </row>
    <row r="115" spans="1:6" s="89" customFormat="1">
      <c r="A115" s="95" t="s">
        <v>441</v>
      </c>
      <c r="B115" s="129"/>
      <c r="C115" s="95"/>
      <c r="D115" s="95"/>
      <c r="E115" s="95"/>
      <c r="F115" s="95"/>
    </row>
    <row r="116" spans="1:6" s="89" customFormat="1">
      <c r="A116" s="95" t="s">
        <v>442</v>
      </c>
      <c r="B116" s="129"/>
      <c r="C116" s="95"/>
      <c r="D116" s="95"/>
      <c r="E116" s="95"/>
      <c r="F116" s="95"/>
    </row>
    <row r="117" spans="1:6" s="89" customFormat="1">
      <c r="A117" s="95" t="s">
        <v>443</v>
      </c>
      <c r="B117" s="129"/>
      <c r="C117" s="95"/>
      <c r="D117" s="95"/>
      <c r="E117" s="95"/>
      <c r="F117" s="95"/>
    </row>
    <row r="118" spans="1:6" s="89" customFormat="1">
      <c r="A118" s="95" t="s">
        <v>444</v>
      </c>
      <c r="B118" s="129"/>
      <c r="C118" s="95"/>
      <c r="D118" s="95"/>
      <c r="E118" s="95"/>
      <c r="F118" s="95"/>
    </row>
    <row r="119" spans="1:6" s="89" customFormat="1">
      <c r="A119" s="95" t="s">
        <v>445</v>
      </c>
      <c r="B119" s="129"/>
      <c r="C119" s="95"/>
      <c r="D119" s="95"/>
      <c r="E119" s="95"/>
      <c r="F119" s="95"/>
    </row>
    <row r="120" spans="1:6" s="89" customFormat="1">
      <c r="A120" s="95" t="s">
        <v>446</v>
      </c>
      <c r="B120" s="129"/>
      <c r="C120" s="95"/>
      <c r="D120" s="95"/>
      <c r="E120" s="95"/>
      <c r="F120" s="95"/>
    </row>
    <row r="121" spans="1:6" s="89" customFormat="1">
      <c r="A121" s="95"/>
      <c r="B121" s="129"/>
      <c r="C121" s="95"/>
      <c r="D121" s="95"/>
      <c r="E121" s="95"/>
      <c r="F121" s="95"/>
    </row>
    <row r="122" spans="1:6" s="89" customFormat="1">
      <c r="A122" s="95" t="s">
        <v>447</v>
      </c>
      <c r="B122" s="129"/>
      <c r="C122" s="130"/>
      <c r="D122" s="130"/>
      <c r="E122" s="130"/>
      <c r="F122" s="130"/>
    </row>
    <row r="123" spans="1:6" s="89" customFormat="1">
      <c r="A123" s="95"/>
      <c r="B123" s="129"/>
      <c r="C123" s="95"/>
      <c r="D123" s="95"/>
      <c r="E123" s="95"/>
      <c r="F123" s="95"/>
    </row>
    <row r="124" spans="1:6" s="89" customFormat="1">
      <c r="A124" s="95" t="s">
        <v>448</v>
      </c>
      <c r="B124" s="129"/>
      <c r="C124" s="95"/>
      <c r="D124" s="95"/>
      <c r="E124" s="95"/>
      <c r="F124" s="95"/>
    </row>
    <row r="125" spans="1:6" s="89" customFormat="1">
      <c r="A125" s="95" t="s">
        <v>449</v>
      </c>
      <c r="B125" s="129"/>
      <c r="C125" s="95"/>
      <c r="D125" s="95"/>
      <c r="E125" s="95"/>
      <c r="F125" s="95"/>
    </row>
    <row r="126" spans="1:6" s="89" customFormat="1">
      <c r="A126" s="95" t="s">
        <v>450</v>
      </c>
      <c r="B126" s="129"/>
      <c r="C126" s="95"/>
      <c r="D126" s="95"/>
      <c r="E126" s="95"/>
      <c r="F126" s="95"/>
    </row>
    <row r="127" spans="1:6" s="89" customFormat="1">
      <c r="A127" s="95"/>
      <c r="B127" s="129"/>
      <c r="C127" s="97"/>
      <c r="D127" s="97"/>
      <c r="E127" s="95"/>
      <c r="F127" s="95"/>
    </row>
    <row r="128" spans="1:6" s="89" customFormat="1">
      <c r="A128" s="95" t="s">
        <v>451</v>
      </c>
      <c r="B128" s="129"/>
      <c r="C128" s="130"/>
      <c r="D128" s="130"/>
      <c r="E128" s="130"/>
      <c r="F128" s="130"/>
    </row>
    <row r="129" spans="1:6" s="89" customFormat="1" ht="41.25" customHeight="1">
      <c r="A129" s="197" t="s">
        <v>452</v>
      </c>
      <c r="B129" s="197"/>
      <c r="C129" s="197"/>
      <c r="D129" s="197"/>
      <c r="E129" s="197"/>
      <c r="F129" s="197"/>
    </row>
    <row r="130" spans="1:6" s="89" customFormat="1">
      <c r="A130" s="95" t="s">
        <v>453</v>
      </c>
      <c r="B130" s="129"/>
      <c r="C130" s="95"/>
      <c r="D130" s="95"/>
      <c r="E130" s="95"/>
      <c r="F130" s="95"/>
    </row>
    <row r="131" spans="1:6" s="89" customFormat="1">
      <c r="A131" s="95" t="s">
        <v>454</v>
      </c>
      <c r="B131" s="129"/>
      <c r="C131" s="95"/>
      <c r="D131" s="95"/>
      <c r="E131" s="95"/>
      <c r="F131" s="95"/>
    </row>
    <row r="132" spans="1:6" s="89" customFormat="1">
      <c r="A132" s="95" t="s">
        <v>455</v>
      </c>
      <c r="B132" s="129"/>
      <c r="C132" s="95"/>
      <c r="D132" s="95"/>
      <c r="E132" s="95"/>
      <c r="F132" s="95"/>
    </row>
    <row r="133" spans="1:6" s="89" customFormat="1">
      <c r="A133" s="95" t="s">
        <v>456</v>
      </c>
      <c r="B133" s="129"/>
      <c r="C133" s="95"/>
      <c r="D133" s="95"/>
      <c r="E133" s="95"/>
      <c r="F133" s="95"/>
    </row>
    <row r="134" spans="1:6" s="89" customFormat="1">
      <c r="A134" s="95" t="s">
        <v>457</v>
      </c>
      <c r="B134" s="129"/>
      <c r="C134" s="95"/>
      <c r="D134" s="95"/>
      <c r="E134" s="95"/>
      <c r="F134" s="95"/>
    </row>
    <row r="135" spans="1:6" s="89" customFormat="1">
      <c r="A135" s="197" t="s">
        <v>458</v>
      </c>
      <c r="B135" s="197"/>
      <c r="C135" s="197"/>
      <c r="D135" s="197"/>
      <c r="E135" s="197"/>
      <c r="F135" s="197"/>
    </row>
    <row r="136" spans="1:6" s="89" customFormat="1">
      <c r="A136" s="95"/>
      <c r="B136" s="129"/>
      <c r="C136" s="97"/>
      <c r="D136" s="97"/>
      <c r="E136" s="95"/>
      <c r="F136" s="95"/>
    </row>
    <row r="137" spans="1:6" s="89" customFormat="1" ht="67.5" customHeight="1">
      <c r="A137" s="197" t="s">
        <v>459</v>
      </c>
      <c r="B137" s="197"/>
      <c r="C137" s="197"/>
      <c r="D137" s="197"/>
      <c r="E137" s="197"/>
      <c r="F137" s="197"/>
    </row>
    <row r="138" spans="1:6" s="89" customFormat="1">
      <c r="A138" s="95" t="s">
        <v>460</v>
      </c>
      <c r="B138" s="129"/>
      <c r="C138" s="95"/>
      <c r="D138" s="95"/>
      <c r="E138" s="95"/>
      <c r="F138" s="95"/>
    </row>
    <row r="139" spans="1:6" s="89" customFormat="1">
      <c r="A139" s="95" t="s">
        <v>461</v>
      </c>
      <c r="B139" s="129"/>
      <c r="C139" s="95"/>
      <c r="D139" s="95"/>
      <c r="E139" s="95"/>
      <c r="F139" s="95"/>
    </row>
    <row r="140" spans="1:6" s="89" customFormat="1">
      <c r="A140" s="95" t="s">
        <v>462</v>
      </c>
      <c r="B140" s="129"/>
      <c r="C140" s="95"/>
      <c r="D140" s="95"/>
      <c r="E140" s="95"/>
      <c r="F140" s="95"/>
    </row>
    <row r="141" spans="1:6" s="89" customFormat="1">
      <c r="A141" s="95"/>
      <c r="B141" s="129"/>
      <c r="C141" s="95"/>
      <c r="D141" s="95"/>
      <c r="E141" s="95"/>
      <c r="F141" s="95"/>
    </row>
    <row r="142" spans="1:6" s="89" customFormat="1" ht="45" customHeight="1">
      <c r="A142" s="197" t="s">
        <v>463</v>
      </c>
      <c r="B142" s="197"/>
      <c r="C142" s="197"/>
      <c r="D142" s="197"/>
      <c r="E142" s="197"/>
      <c r="F142" s="197"/>
    </row>
    <row r="143" spans="1:6" s="89" customFormat="1" ht="12.75" customHeight="1">
      <c r="A143" s="117"/>
      <c r="B143" s="117"/>
      <c r="C143" s="117"/>
      <c r="D143" s="117"/>
      <c r="E143" s="117"/>
      <c r="F143" s="117"/>
    </row>
    <row r="144" spans="1:6">
      <c r="B144" s="62"/>
      <c r="C144" s="29"/>
    </row>
    <row r="145" spans="1:7">
      <c r="A145" s="81" t="str">
        <f>IF(OR(B145="",B145= " ")," ",$A$2)</f>
        <v xml:space="preserve"> </v>
      </c>
      <c r="B145" s="82" t="str">
        <f>IF(AND(C145&gt;0,NOT(C145=" "),NOT(C3&gt;0)),1+(COUNTIF($B3:B$3,"&gt;0"))," ")</f>
        <v xml:space="preserve"> </v>
      </c>
      <c r="C145" s="29"/>
    </row>
    <row r="146" spans="1:7">
      <c r="A146" s="81"/>
      <c r="B146" s="82"/>
      <c r="C146" s="126" t="s">
        <v>346</v>
      </c>
    </row>
    <row r="147" spans="1:7" s="67" customFormat="1" ht="106.5" customHeight="1">
      <c r="A147" s="81" t="str">
        <f t="shared" ref="A147" si="0">IF(OR(B147="",B147= " ")," ",$A$2)</f>
        <v>10.</v>
      </c>
      <c r="B147" s="82">
        <f>IF(AND(C147&gt;0,NOT(C147=" "),NOT(C145&gt;0)),1+(COUNTIF($B$3:B145,"&gt;0"))," ")</f>
        <v>1</v>
      </c>
      <c r="C147" s="65" t="s">
        <v>531</v>
      </c>
      <c r="D147" s="71"/>
      <c r="E147" s="72"/>
      <c r="F147" s="72"/>
      <c r="G147" s="72"/>
    </row>
    <row r="148" spans="1:7" s="67" customFormat="1" ht="67.5" customHeight="1">
      <c r="A148" s="81"/>
      <c r="B148" s="82"/>
      <c r="C148" s="65" t="s">
        <v>532</v>
      </c>
      <c r="D148" s="71"/>
      <c r="E148" s="72"/>
      <c r="F148" s="72"/>
      <c r="G148" s="72"/>
    </row>
    <row r="149" spans="1:7" s="67" customFormat="1" ht="56.25" customHeight="1">
      <c r="A149" s="81" t="str">
        <f t="shared" ref="A149:A150" si="1">IF(OR(B149="",B149= " ")," ",$A$2)</f>
        <v xml:space="preserve"> </v>
      </c>
      <c r="B149" s="82" t="str">
        <f>IF(AND(C149&gt;0,NOT(C149=" "),NOT(C146&gt;0)),1+(COUNTIF($B$3:B146,"&gt;0"))," ")</f>
        <v xml:space="preserve"> </v>
      </c>
      <c r="C149" s="127" t="s">
        <v>530</v>
      </c>
      <c r="D149" s="71"/>
      <c r="E149" s="72"/>
      <c r="F149" s="72"/>
      <c r="G149" s="72"/>
    </row>
    <row r="150" spans="1:7" s="67" customFormat="1" ht="13.5" customHeight="1">
      <c r="A150" s="81" t="str">
        <f t="shared" si="1"/>
        <v xml:space="preserve"> </v>
      </c>
      <c r="B150" s="82" t="str">
        <f>IF(AND(C150&gt;0,NOT(C150=" "),NOT(C147&gt;0)),1+(COUNTIF($B$3:B147,"&gt;0"))," ")</f>
        <v xml:space="preserve"> </v>
      </c>
      <c r="C150" s="85" t="s">
        <v>533</v>
      </c>
      <c r="D150" s="71" t="s">
        <v>80</v>
      </c>
      <c r="E150" s="61">
        <v>6</v>
      </c>
      <c r="F150" s="31"/>
      <c r="G150" s="31">
        <f>F150*E150</f>
        <v>0</v>
      </c>
    </row>
    <row r="151" spans="1:7" s="67" customFormat="1">
      <c r="B151" s="64"/>
      <c r="C151" s="65"/>
      <c r="D151" s="71"/>
      <c r="E151" s="72"/>
      <c r="F151" s="72"/>
      <c r="G151" s="72"/>
    </row>
    <row r="152" spans="1:7">
      <c r="A152" s="84"/>
      <c r="B152" s="70"/>
      <c r="C152" s="65"/>
      <c r="E152" s="72"/>
      <c r="F152" s="72"/>
      <c r="G152" s="72"/>
    </row>
    <row r="153" spans="1:7">
      <c r="A153" s="29" t="str">
        <f>A2</f>
        <v>10.</v>
      </c>
      <c r="B153" s="60"/>
      <c r="C153" s="59" t="s">
        <v>464</v>
      </c>
      <c r="D153" s="58"/>
      <c r="E153" s="57"/>
      <c r="F153" s="57"/>
      <c r="G153" s="78">
        <f>SUM(G147:G152)</f>
        <v>0</v>
      </c>
    </row>
  </sheetData>
  <mergeCells count="16">
    <mergeCell ref="A129:F129"/>
    <mergeCell ref="A135:F135"/>
    <mergeCell ref="A137:F137"/>
    <mergeCell ref="A142:F142"/>
    <mergeCell ref="A47:F47"/>
    <mergeCell ref="A56:F56"/>
    <mergeCell ref="A67:F67"/>
    <mergeCell ref="A70:F70"/>
    <mergeCell ref="A71:F71"/>
    <mergeCell ref="A72:F72"/>
    <mergeCell ref="A45:F45"/>
    <mergeCell ref="A20:F20"/>
    <mergeCell ref="A22:F22"/>
    <mergeCell ref="A24:F24"/>
    <mergeCell ref="A26:F26"/>
    <mergeCell ref="A44:F44"/>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3" manualBreakCount="3">
    <brk id="48" max="6" man="1"/>
    <brk id="99" max="6" man="1"/>
    <brk id="143"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FE4F3-8C30-485A-B82C-2A188E39C358}">
  <dimension ref="A1:G131"/>
  <sheetViews>
    <sheetView view="pageBreakPreview" topLeftCell="A115" zoomScaleNormal="100" zoomScaleSheetLayoutView="100" workbookViewId="0">
      <selection activeCell="F124" sqref="F124:F127"/>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9" width="12.7109375" style="32" customWidth="1"/>
    <col min="10" max="16384" width="9.140625" style="32"/>
  </cols>
  <sheetData>
    <row r="1" spans="1:6">
      <c r="B1" s="28"/>
    </row>
    <row r="2" spans="1:6">
      <c r="A2" s="83" t="s">
        <v>13</v>
      </c>
      <c r="B2" s="62"/>
      <c r="C2" s="29" t="s">
        <v>653</v>
      </c>
    </row>
    <row r="3" spans="1:6">
      <c r="B3" s="62"/>
      <c r="C3" s="29"/>
    </row>
    <row r="4" spans="1:6">
      <c r="B4" s="62"/>
      <c r="C4" s="29" t="s">
        <v>79</v>
      </c>
    </row>
    <row r="5" spans="1:6">
      <c r="B5" s="62"/>
      <c r="C5" s="29"/>
    </row>
    <row r="6" spans="1:6" s="188" customFormat="1" ht="43.5" customHeight="1">
      <c r="A6" s="197" t="s">
        <v>652</v>
      </c>
      <c r="B6" s="197"/>
      <c r="C6" s="197"/>
      <c r="D6" s="197"/>
      <c r="E6" s="197"/>
      <c r="F6" s="197"/>
    </row>
    <row r="7" spans="1:6" s="188" customFormat="1" ht="28.5" customHeight="1">
      <c r="A7" s="197" t="s">
        <v>651</v>
      </c>
      <c r="B7" s="197"/>
      <c r="C7" s="197"/>
      <c r="D7" s="197"/>
      <c r="E7" s="197"/>
      <c r="F7" s="197"/>
    </row>
    <row r="8" spans="1:6" s="188" customFormat="1" ht="28.5" customHeight="1">
      <c r="A8" s="197" t="s">
        <v>650</v>
      </c>
      <c r="B8" s="197"/>
      <c r="C8" s="197"/>
      <c r="D8" s="197"/>
      <c r="E8" s="197"/>
      <c r="F8" s="197"/>
    </row>
    <row r="9" spans="1:6" s="188" customFormat="1" ht="27.75" customHeight="1">
      <c r="A9" s="197" t="s">
        <v>649</v>
      </c>
      <c r="B9" s="197"/>
      <c r="C9" s="197"/>
      <c r="D9" s="197"/>
      <c r="E9" s="197"/>
      <c r="F9" s="197"/>
    </row>
    <row r="10" spans="1:6" s="188" customFormat="1">
      <c r="A10" s="95"/>
      <c r="B10" s="190"/>
      <c r="C10" s="95"/>
      <c r="D10" s="189"/>
      <c r="E10" s="95"/>
      <c r="F10" s="95"/>
    </row>
    <row r="11" spans="1:6" s="188" customFormat="1">
      <c r="A11" s="95" t="s">
        <v>648</v>
      </c>
      <c r="B11" s="190"/>
      <c r="C11" s="95"/>
      <c r="D11" s="189"/>
      <c r="E11" s="95"/>
      <c r="F11" s="95"/>
    </row>
    <row r="12" spans="1:6" s="188" customFormat="1">
      <c r="A12" s="95" t="s">
        <v>647</v>
      </c>
      <c r="B12" s="190"/>
      <c r="C12" s="95"/>
      <c r="D12" s="189"/>
      <c r="E12" s="95"/>
      <c r="F12" s="95"/>
    </row>
    <row r="13" spans="1:6" s="188" customFormat="1">
      <c r="A13" s="95" t="s">
        <v>646</v>
      </c>
      <c r="B13" s="190"/>
      <c r="C13" s="95"/>
      <c r="D13" s="189"/>
      <c r="E13" s="95"/>
      <c r="F13" s="95"/>
    </row>
    <row r="14" spans="1:6" s="188" customFormat="1">
      <c r="A14" s="95" t="s">
        <v>645</v>
      </c>
      <c r="B14" s="190"/>
      <c r="C14" s="95"/>
      <c r="D14" s="189"/>
      <c r="E14" s="95"/>
      <c r="F14" s="95"/>
    </row>
    <row r="15" spans="1:6" s="188" customFormat="1">
      <c r="A15" s="95" t="s">
        <v>644</v>
      </c>
      <c r="B15" s="190"/>
      <c r="C15" s="95"/>
      <c r="D15" s="189"/>
      <c r="E15" s="95"/>
      <c r="F15" s="95"/>
    </row>
    <row r="16" spans="1:6" s="188" customFormat="1">
      <c r="A16" s="95" t="s">
        <v>643</v>
      </c>
      <c r="B16" s="190"/>
      <c r="C16" s="95"/>
      <c r="D16" s="189"/>
      <c r="E16" s="95"/>
      <c r="F16" s="95"/>
    </row>
    <row r="17" spans="1:6" s="188" customFormat="1">
      <c r="A17" s="95" t="s">
        <v>642</v>
      </c>
      <c r="B17" s="190"/>
      <c r="C17" s="95"/>
      <c r="D17" s="189"/>
      <c r="E17" s="95"/>
      <c r="F17" s="95"/>
    </row>
    <row r="18" spans="1:6" s="188" customFormat="1" ht="27" customHeight="1">
      <c r="A18" s="197" t="s">
        <v>641</v>
      </c>
      <c r="B18" s="197"/>
      <c r="C18" s="197"/>
      <c r="D18" s="197"/>
      <c r="E18" s="197"/>
      <c r="F18" s="197"/>
    </row>
    <row r="19" spans="1:6" s="188" customFormat="1" ht="30.75" customHeight="1">
      <c r="A19" s="197" t="s">
        <v>640</v>
      </c>
      <c r="B19" s="197"/>
      <c r="C19" s="197"/>
      <c r="D19" s="197"/>
      <c r="E19" s="197"/>
      <c r="F19" s="197"/>
    </row>
    <row r="20" spans="1:6" s="188" customFormat="1" ht="40.5" customHeight="1">
      <c r="A20" s="197" t="s">
        <v>639</v>
      </c>
      <c r="B20" s="197"/>
      <c r="C20" s="197"/>
      <c r="D20" s="197"/>
      <c r="E20" s="197"/>
      <c r="F20" s="197"/>
    </row>
    <row r="21" spans="1:6" s="188" customFormat="1" ht="39.950000000000003" customHeight="1">
      <c r="A21" s="197" t="s">
        <v>638</v>
      </c>
      <c r="B21" s="197"/>
      <c r="C21" s="197"/>
      <c r="D21" s="197"/>
      <c r="E21" s="197"/>
      <c r="F21" s="197"/>
    </row>
    <row r="22" spans="1:6" s="188" customFormat="1" ht="12.75" customHeight="1">
      <c r="A22" s="95" t="s">
        <v>637</v>
      </c>
      <c r="B22" s="190"/>
      <c r="C22" s="95"/>
      <c r="D22" s="189"/>
      <c r="E22" s="95"/>
      <c r="F22" s="95"/>
    </row>
    <row r="23" spans="1:6" s="188" customFormat="1" ht="12.75" customHeight="1">
      <c r="A23" s="95" t="s">
        <v>636</v>
      </c>
      <c r="B23" s="190"/>
      <c r="C23" s="95"/>
      <c r="D23" s="189"/>
      <c r="E23" s="95"/>
      <c r="F23" s="95"/>
    </row>
    <row r="24" spans="1:6" s="188" customFormat="1" ht="12.75" customHeight="1">
      <c r="A24" s="95" t="s">
        <v>635</v>
      </c>
      <c r="B24" s="190"/>
      <c r="C24" s="95"/>
      <c r="D24" s="189"/>
      <c r="E24" s="95"/>
      <c r="F24" s="95"/>
    </row>
    <row r="25" spans="1:6" s="188" customFormat="1" ht="30" customHeight="1">
      <c r="A25" s="197" t="s">
        <v>634</v>
      </c>
      <c r="B25" s="197"/>
      <c r="C25" s="197"/>
      <c r="D25" s="197"/>
      <c r="E25" s="197"/>
      <c r="F25" s="197"/>
    </row>
    <row r="26" spans="1:6" s="188" customFormat="1" ht="12.75" customHeight="1">
      <c r="A26" s="95" t="s">
        <v>633</v>
      </c>
      <c r="B26" s="190"/>
      <c r="C26" s="95"/>
      <c r="D26" s="189"/>
      <c r="E26" s="95"/>
      <c r="F26" s="95"/>
    </row>
    <row r="27" spans="1:6" s="188" customFormat="1" ht="39.950000000000003" customHeight="1">
      <c r="A27" s="197" t="s">
        <v>632</v>
      </c>
      <c r="B27" s="197"/>
      <c r="C27" s="197"/>
      <c r="D27" s="197"/>
      <c r="E27" s="197"/>
      <c r="F27" s="197"/>
    </row>
    <row r="28" spans="1:6" s="188" customFormat="1" ht="30" customHeight="1">
      <c r="A28" s="197" t="s">
        <v>631</v>
      </c>
      <c r="B28" s="197"/>
      <c r="C28" s="197"/>
      <c r="D28" s="197"/>
      <c r="E28" s="197"/>
      <c r="F28" s="197"/>
    </row>
    <row r="29" spans="1:6" s="188" customFormat="1" ht="39.950000000000003" customHeight="1">
      <c r="A29" s="197" t="s">
        <v>630</v>
      </c>
      <c r="B29" s="197"/>
      <c r="C29" s="197"/>
      <c r="D29" s="197"/>
      <c r="E29" s="197"/>
      <c r="F29" s="197"/>
    </row>
    <row r="30" spans="1:6" s="188" customFormat="1" ht="39.950000000000003" customHeight="1">
      <c r="A30" s="197" t="s">
        <v>629</v>
      </c>
      <c r="B30" s="197"/>
      <c r="C30" s="197"/>
      <c r="D30" s="197"/>
      <c r="E30" s="197"/>
      <c r="F30" s="197"/>
    </row>
    <row r="31" spans="1:6" s="188" customFormat="1" ht="54.75" customHeight="1">
      <c r="A31" s="197" t="s">
        <v>628</v>
      </c>
      <c r="B31" s="197"/>
      <c r="C31" s="197"/>
      <c r="D31" s="197"/>
      <c r="E31" s="197"/>
      <c r="F31" s="197"/>
    </row>
    <row r="32" spans="1:6" s="188" customFormat="1" ht="39.950000000000003" customHeight="1">
      <c r="A32" s="197" t="s">
        <v>627</v>
      </c>
      <c r="B32" s="197"/>
      <c r="C32" s="197"/>
      <c r="D32" s="197"/>
      <c r="E32" s="197"/>
      <c r="F32" s="197"/>
    </row>
    <row r="33" spans="1:6" s="188" customFormat="1">
      <c r="A33" s="95"/>
      <c r="B33" s="190"/>
      <c r="C33" s="95"/>
      <c r="D33" s="189"/>
      <c r="E33" s="95"/>
      <c r="F33" s="95"/>
    </row>
    <row r="34" spans="1:6" s="188" customFormat="1">
      <c r="A34" s="95" t="s">
        <v>626</v>
      </c>
      <c r="B34" s="190"/>
      <c r="C34" s="95"/>
      <c r="D34" s="189"/>
      <c r="E34" s="95"/>
      <c r="F34" s="95"/>
    </row>
    <row r="35" spans="1:6" s="188" customFormat="1">
      <c r="A35" s="95" t="s">
        <v>625</v>
      </c>
      <c r="B35" s="190"/>
      <c r="C35" s="95"/>
      <c r="D35" s="189"/>
      <c r="E35" s="95"/>
      <c r="F35" s="95"/>
    </row>
    <row r="36" spans="1:6" s="188" customFormat="1">
      <c r="A36" s="95" t="s">
        <v>624</v>
      </c>
      <c r="B36" s="190"/>
      <c r="C36" s="95"/>
      <c r="D36" s="189"/>
      <c r="E36" s="95"/>
      <c r="F36" s="95"/>
    </row>
    <row r="37" spans="1:6" s="188" customFormat="1">
      <c r="A37" s="95" t="s">
        <v>623</v>
      </c>
      <c r="B37" s="190"/>
      <c r="C37" s="95"/>
      <c r="D37" s="189"/>
      <c r="E37" s="95"/>
      <c r="F37" s="95"/>
    </row>
    <row r="38" spans="1:6" s="188" customFormat="1">
      <c r="A38" s="95" t="s">
        <v>622</v>
      </c>
      <c r="B38" s="190"/>
      <c r="C38" s="95"/>
      <c r="D38" s="189"/>
      <c r="E38" s="95"/>
      <c r="F38" s="95"/>
    </row>
    <row r="39" spans="1:6" s="188" customFormat="1">
      <c r="A39" s="95"/>
      <c r="B39" s="190"/>
      <c r="C39" s="95"/>
      <c r="D39" s="189"/>
      <c r="E39" s="95"/>
      <c r="F39" s="95"/>
    </row>
    <row r="40" spans="1:6" s="188" customFormat="1" ht="55.5" customHeight="1">
      <c r="A40" s="197" t="s">
        <v>621</v>
      </c>
      <c r="B40" s="197"/>
      <c r="C40" s="197"/>
      <c r="D40" s="197"/>
      <c r="E40" s="197"/>
      <c r="F40" s="197"/>
    </row>
    <row r="41" spans="1:6" s="188" customFormat="1" ht="27.75" customHeight="1">
      <c r="A41" s="197" t="s">
        <v>620</v>
      </c>
      <c r="B41" s="197"/>
      <c r="C41" s="197"/>
      <c r="D41" s="197"/>
      <c r="E41" s="197"/>
      <c r="F41" s="197"/>
    </row>
    <row r="42" spans="1:6" s="188" customFormat="1">
      <c r="A42" s="95"/>
      <c r="B42" s="190"/>
      <c r="C42" s="95"/>
      <c r="D42" s="189"/>
      <c r="E42" s="95"/>
      <c r="F42" s="95"/>
    </row>
    <row r="43" spans="1:6" s="188" customFormat="1">
      <c r="A43" s="95" t="s">
        <v>619</v>
      </c>
      <c r="B43" s="190"/>
      <c r="C43" s="116"/>
      <c r="D43" s="191"/>
      <c r="E43" s="116"/>
      <c r="F43" s="116"/>
    </row>
    <row r="44" spans="1:6" s="188" customFormat="1">
      <c r="A44" s="95"/>
      <c r="B44" s="190"/>
      <c r="C44" s="95"/>
      <c r="D44" s="189"/>
      <c r="E44" s="95"/>
      <c r="F44" s="95"/>
    </row>
    <row r="45" spans="1:6" s="188" customFormat="1" ht="27" customHeight="1">
      <c r="A45" s="197" t="s">
        <v>618</v>
      </c>
      <c r="B45" s="197"/>
      <c r="C45" s="197"/>
      <c r="D45" s="197"/>
      <c r="E45" s="197"/>
      <c r="F45" s="197"/>
    </row>
    <row r="46" spans="1:6" s="188" customFormat="1">
      <c r="A46" s="95" t="s">
        <v>617</v>
      </c>
      <c r="B46" s="190"/>
      <c r="C46" s="95"/>
      <c r="D46" s="189"/>
      <c r="E46" s="95"/>
      <c r="F46" s="95"/>
    </row>
    <row r="47" spans="1:6" s="188" customFormat="1">
      <c r="A47" s="95" t="s">
        <v>616</v>
      </c>
      <c r="B47" s="190"/>
      <c r="C47" s="95"/>
      <c r="D47" s="189"/>
      <c r="E47" s="95"/>
      <c r="F47" s="95"/>
    </row>
    <row r="48" spans="1:6" s="188" customFormat="1">
      <c r="A48" s="95" t="s">
        <v>615</v>
      </c>
      <c r="B48" s="190"/>
      <c r="C48" s="95"/>
      <c r="D48" s="189"/>
      <c r="E48" s="95"/>
      <c r="F48" s="95"/>
    </row>
    <row r="49" spans="1:6" s="188" customFormat="1" ht="26.25" customHeight="1">
      <c r="A49" s="197" t="s">
        <v>614</v>
      </c>
      <c r="B49" s="197"/>
      <c r="C49" s="197"/>
      <c r="D49" s="197"/>
      <c r="E49" s="197"/>
      <c r="F49" s="197"/>
    </row>
    <row r="50" spans="1:6" s="188" customFormat="1">
      <c r="A50" s="95"/>
      <c r="B50" s="190"/>
      <c r="C50" s="95"/>
      <c r="D50" s="189"/>
      <c r="E50" s="95"/>
      <c r="F50" s="95"/>
    </row>
    <row r="51" spans="1:6" s="188" customFormat="1">
      <c r="A51" s="95" t="s">
        <v>613</v>
      </c>
      <c r="B51" s="190"/>
      <c r="C51" s="95"/>
      <c r="D51" s="189"/>
      <c r="E51" s="95"/>
      <c r="F51" s="95"/>
    </row>
    <row r="52" spans="1:6" s="188" customFormat="1">
      <c r="A52" s="95" t="s">
        <v>612</v>
      </c>
      <c r="B52" s="190"/>
      <c r="C52" s="95"/>
      <c r="D52" s="189"/>
      <c r="E52" s="95"/>
      <c r="F52" s="95"/>
    </row>
    <row r="53" spans="1:6" s="188" customFormat="1">
      <c r="A53" s="95" t="s">
        <v>611</v>
      </c>
      <c r="B53" s="190"/>
      <c r="C53" s="95"/>
      <c r="D53" s="189"/>
      <c r="E53" s="95"/>
      <c r="F53" s="95"/>
    </row>
    <row r="54" spans="1:6" s="188" customFormat="1">
      <c r="A54" s="95" t="s">
        <v>610</v>
      </c>
      <c r="B54" s="190"/>
      <c r="C54" s="95"/>
      <c r="D54" s="189"/>
      <c r="E54" s="95"/>
      <c r="F54" s="95"/>
    </row>
    <row r="55" spans="1:6" s="188" customFormat="1">
      <c r="A55" s="95" t="s">
        <v>609</v>
      </c>
      <c r="B55" s="190"/>
      <c r="C55" s="95"/>
      <c r="D55" s="189"/>
      <c r="E55" s="95"/>
      <c r="F55" s="95"/>
    </row>
    <row r="56" spans="1:6" s="188" customFormat="1">
      <c r="A56" s="95" t="s">
        <v>608</v>
      </c>
      <c r="B56" s="190"/>
      <c r="C56" s="95"/>
      <c r="D56" s="189"/>
      <c r="E56" s="95"/>
      <c r="F56" s="95"/>
    </row>
    <row r="57" spans="1:6" s="188" customFormat="1">
      <c r="A57" s="95" t="s">
        <v>607</v>
      </c>
      <c r="B57" s="190"/>
      <c r="C57" s="95"/>
      <c r="D57" s="189"/>
      <c r="E57" s="95"/>
      <c r="F57" s="95"/>
    </row>
    <row r="58" spans="1:6" s="188" customFormat="1">
      <c r="A58" s="95" t="s">
        <v>606</v>
      </c>
      <c r="B58" s="190"/>
      <c r="C58" s="95"/>
      <c r="D58" s="189"/>
      <c r="E58" s="95"/>
      <c r="F58" s="95"/>
    </row>
    <row r="59" spans="1:6" s="188" customFormat="1">
      <c r="A59" s="95" t="s">
        <v>605</v>
      </c>
      <c r="B59" s="190"/>
      <c r="C59" s="95"/>
      <c r="D59" s="189"/>
      <c r="E59" s="95"/>
      <c r="F59" s="95"/>
    </row>
    <row r="60" spans="1:6" s="188" customFormat="1">
      <c r="A60" s="95" t="s">
        <v>604</v>
      </c>
      <c r="B60" s="190"/>
      <c r="C60" s="95"/>
      <c r="D60" s="189"/>
      <c r="E60" s="95"/>
      <c r="F60" s="95"/>
    </row>
    <row r="61" spans="1:6" s="188" customFormat="1">
      <c r="A61" s="95" t="s">
        <v>603</v>
      </c>
      <c r="B61" s="190"/>
      <c r="C61" s="95"/>
      <c r="D61" s="189"/>
      <c r="E61" s="95"/>
      <c r="F61" s="95"/>
    </row>
    <row r="62" spans="1:6" s="188" customFormat="1">
      <c r="A62" s="95"/>
      <c r="B62" s="190"/>
      <c r="C62" s="95"/>
      <c r="D62" s="189"/>
      <c r="E62" s="95"/>
      <c r="F62" s="95"/>
    </row>
    <row r="63" spans="1:6" s="188" customFormat="1" ht="53.25" customHeight="1">
      <c r="A63" s="197" t="s">
        <v>602</v>
      </c>
      <c r="B63" s="197"/>
      <c r="C63" s="197"/>
      <c r="D63" s="197"/>
      <c r="E63" s="197"/>
      <c r="F63" s="197"/>
    </row>
    <row r="64" spans="1:6" s="188" customFormat="1" ht="12.75" customHeight="1">
      <c r="A64" s="95" t="s">
        <v>601</v>
      </c>
      <c r="B64" s="190"/>
      <c r="C64" s="95"/>
      <c r="D64" s="189"/>
      <c r="E64" s="95"/>
      <c r="F64" s="95"/>
    </row>
    <row r="65" spans="1:6" s="188" customFormat="1" ht="27.75" customHeight="1">
      <c r="A65" s="197" t="s">
        <v>600</v>
      </c>
      <c r="B65" s="197"/>
      <c r="C65" s="197"/>
      <c r="D65" s="197"/>
      <c r="E65" s="197"/>
      <c r="F65" s="197"/>
    </row>
    <row r="66" spans="1:6" s="188" customFormat="1">
      <c r="A66" s="95"/>
      <c r="B66" s="190"/>
      <c r="C66" s="95"/>
      <c r="D66" s="189"/>
      <c r="E66" s="95"/>
      <c r="F66" s="95"/>
    </row>
    <row r="67" spans="1:6" s="188" customFormat="1">
      <c r="A67" s="95" t="s">
        <v>599</v>
      </c>
      <c r="B67" s="190"/>
      <c r="C67" s="95"/>
      <c r="D67" s="189"/>
      <c r="E67" s="95"/>
      <c r="F67" s="95"/>
    </row>
    <row r="68" spans="1:6" s="188" customFormat="1">
      <c r="A68" s="95"/>
      <c r="B68" s="190"/>
      <c r="C68" s="95"/>
      <c r="D68" s="189"/>
      <c r="E68" s="95"/>
      <c r="F68" s="95"/>
    </row>
    <row r="69" spans="1:6" s="188" customFormat="1">
      <c r="A69" s="95" t="s">
        <v>598</v>
      </c>
      <c r="B69" s="190"/>
      <c r="C69" s="95"/>
      <c r="D69" s="189"/>
      <c r="E69" s="95"/>
      <c r="F69" s="95"/>
    </row>
    <row r="70" spans="1:6" s="188" customFormat="1">
      <c r="A70" s="95" t="s">
        <v>597</v>
      </c>
      <c r="B70" s="190"/>
      <c r="C70" s="95"/>
      <c r="D70" s="189"/>
      <c r="E70" s="95"/>
      <c r="F70" s="95"/>
    </row>
    <row r="71" spans="1:6" s="188" customFormat="1">
      <c r="A71" s="95" t="s">
        <v>596</v>
      </c>
      <c r="B71" s="190"/>
      <c r="C71" s="95"/>
      <c r="D71" s="189"/>
      <c r="E71" s="95"/>
      <c r="F71" s="95"/>
    </row>
    <row r="72" spans="1:6" s="188" customFormat="1">
      <c r="A72" s="95" t="s">
        <v>595</v>
      </c>
      <c r="B72" s="190"/>
      <c r="C72" s="95"/>
      <c r="D72" s="189"/>
      <c r="E72" s="95"/>
      <c r="F72" s="95"/>
    </row>
    <row r="73" spans="1:6" s="188" customFormat="1">
      <c r="A73" s="95" t="s">
        <v>594</v>
      </c>
      <c r="B73" s="190"/>
      <c r="C73" s="95"/>
      <c r="D73" s="189"/>
      <c r="E73" s="95"/>
      <c r="F73" s="95"/>
    </row>
    <row r="74" spans="1:6" s="188" customFormat="1">
      <c r="A74" s="95" t="s">
        <v>593</v>
      </c>
      <c r="B74" s="190"/>
      <c r="C74" s="95"/>
      <c r="D74" s="189"/>
      <c r="E74" s="95"/>
      <c r="F74" s="95"/>
    </row>
    <row r="75" spans="1:6" s="188" customFormat="1">
      <c r="A75" s="95" t="s">
        <v>592</v>
      </c>
      <c r="B75" s="190"/>
      <c r="C75" s="95"/>
      <c r="D75" s="189"/>
      <c r="E75" s="95"/>
      <c r="F75" s="95"/>
    </row>
    <row r="76" spans="1:6" s="188" customFormat="1">
      <c r="A76" s="95" t="s">
        <v>591</v>
      </c>
      <c r="B76" s="190"/>
      <c r="C76" s="95"/>
      <c r="D76" s="189"/>
      <c r="E76" s="95"/>
      <c r="F76" s="95"/>
    </row>
    <row r="77" spans="1:6" s="188" customFormat="1">
      <c r="A77" s="95" t="s">
        <v>590</v>
      </c>
      <c r="B77" s="190"/>
      <c r="C77" s="95"/>
      <c r="D77" s="189"/>
      <c r="E77" s="95"/>
      <c r="F77" s="95"/>
    </row>
    <row r="78" spans="1:6" s="188" customFormat="1">
      <c r="A78" s="95" t="s">
        <v>589</v>
      </c>
      <c r="B78" s="190"/>
      <c r="C78" s="95"/>
      <c r="D78" s="189"/>
      <c r="E78" s="95"/>
      <c r="F78" s="95"/>
    </row>
    <row r="79" spans="1:6" s="188" customFormat="1">
      <c r="A79" s="95" t="s">
        <v>588</v>
      </c>
      <c r="B79" s="190"/>
      <c r="C79" s="95"/>
      <c r="D79" s="189"/>
      <c r="E79" s="95"/>
      <c r="F79" s="95"/>
    </row>
    <row r="80" spans="1:6" s="188" customFormat="1">
      <c r="A80" s="95" t="s">
        <v>587</v>
      </c>
      <c r="B80" s="190"/>
      <c r="C80" s="95"/>
      <c r="D80" s="189"/>
      <c r="E80" s="95"/>
      <c r="F80" s="95"/>
    </row>
    <row r="81" spans="1:6" s="188" customFormat="1">
      <c r="A81" s="95" t="s">
        <v>586</v>
      </c>
      <c r="B81" s="190"/>
      <c r="C81" s="95"/>
      <c r="D81" s="189"/>
      <c r="E81" s="95"/>
      <c r="F81" s="95"/>
    </row>
    <row r="82" spans="1:6" s="188" customFormat="1">
      <c r="A82" s="95" t="s">
        <v>585</v>
      </c>
      <c r="B82" s="190"/>
      <c r="C82" s="95"/>
      <c r="D82" s="189"/>
      <c r="E82" s="95"/>
      <c r="F82" s="95"/>
    </row>
    <row r="83" spans="1:6" s="188" customFormat="1">
      <c r="A83" s="95" t="s">
        <v>584</v>
      </c>
      <c r="B83" s="190"/>
      <c r="C83" s="95"/>
      <c r="D83" s="189"/>
      <c r="E83" s="95"/>
      <c r="F83" s="95"/>
    </row>
    <row r="84" spans="1:6" s="188" customFormat="1">
      <c r="A84" s="95" t="s">
        <v>583</v>
      </c>
      <c r="B84" s="190"/>
      <c r="C84" s="95"/>
      <c r="D84" s="189"/>
      <c r="E84" s="95"/>
      <c r="F84" s="95"/>
    </row>
    <row r="85" spans="1:6" s="188" customFormat="1">
      <c r="A85" s="95" t="s">
        <v>582</v>
      </c>
      <c r="B85" s="190"/>
      <c r="C85" s="95"/>
      <c r="D85" s="189"/>
      <c r="E85" s="95"/>
      <c r="F85" s="95"/>
    </row>
    <row r="86" spans="1:6" s="188" customFormat="1">
      <c r="A86" s="95" t="s">
        <v>581</v>
      </c>
      <c r="B86" s="190"/>
      <c r="C86" s="95"/>
      <c r="D86" s="189"/>
      <c r="E86" s="95"/>
      <c r="F86" s="95"/>
    </row>
    <row r="87" spans="1:6" s="188" customFormat="1">
      <c r="A87" s="95" t="s">
        <v>580</v>
      </c>
      <c r="B87" s="190"/>
      <c r="C87" s="95"/>
      <c r="D87" s="189"/>
      <c r="E87" s="95"/>
      <c r="F87" s="95"/>
    </row>
    <row r="88" spans="1:6" s="188" customFormat="1">
      <c r="A88" s="95" t="s">
        <v>579</v>
      </c>
      <c r="B88" s="190"/>
      <c r="C88" s="95"/>
      <c r="D88" s="189"/>
      <c r="E88" s="95"/>
      <c r="F88" s="95"/>
    </row>
    <row r="89" spans="1:6" s="188" customFormat="1">
      <c r="A89" s="95" t="s">
        <v>578</v>
      </c>
      <c r="B89" s="190"/>
      <c r="C89" s="95"/>
      <c r="D89" s="189"/>
      <c r="E89" s="95"/>
      <c r="F89" s="95"/>
    </row>
    <row r="90" spans="1:6" s="188" customFormat="1">
      <c r="A90" s="95" t="s">
        <v>577</v>
      </c>
      <c r="B90" s="190"/>
      <c r="C90" s="95"/>
      <c r="D90" s="189"/>
      <c r="E90" s="95"/>
      <c r="F90" s="95"/>
    </row>
    <row r="91" spans="1:6" s="188" customFormat="1">
      <c r="A91" s="95" t="s">
        <v>576</v>
      </c>
      <c r="B91" s="190"/>
      <c r="C91" s="95"/>
      <c r="D91" s="189"/>
      <c r="E91" s="95"/>
      <c r="F91" s="95"/>
    </row>
    <row r="92" spans="1:6" s="188" customFormat="1">
      <c r="A92" s="95" t="s">
        <v>575</v>
      </c>
      <c r="B92" s="190"/>
      <c r="C92" s="95"/>
      <c r="D92" s="189"/>
      <c r="E92" s="95"/>
      <c r="F92" s="95"/>
    </row>
    <row r="93" spans="1:6" s="188" customFormat="1">
      <c r="A93" s="95" t="s">
        <v>574</v>
      </c>
      <c r="B93" s="190"/>
      <c r="C93" s="95"/>
      <c r="D93" s="189"/>
      <c r="E93" s="95"/>
      <c r="F93" s="95"/>
    </row>
    <row r="94" spans="1:6" s="188" customFormat="1">
      <c r="A94" s="95" t="s">
        <v>573</v>
      </c>
      <c r="B94" s="190"/>
      <c r="C94" s="95"/>
      <c r="D94" s="189"/>
      <c r="E94" s="95"/>
      <c r="F94" s="95"/>
    </row>
    <row r="95" spans="1:6" s="188" customFormat="1">
      <c r="A95" s="95" t="s">
        <v>572</v>
      </c>
      <c r="B95" s="190"/>
      <c r="C95" s="95"/>
      <c r="D95" s="189"/>
      <c r="E95" s="95"/>
      <c r="F95" s="95"/>
    </row>
    <row r="96" spans="1:6" s="188" customFormat="1">
      <c r="A96" s="95" t="s">
        <v>571</v>
      </c>
      <c r="B96" s="190"/>
      <c r="C96" s="95"/>
      <c r="D96" s="189"/>
      <c r="E96" s="95"/>
      <c r="F96" s="95"/>
    </row>
    <row r="97" spans="1:6" s="188" customFormat="1">
      <c r="A97" s="95" t="s">
        <v>570</v>
      </c>
      <c r="B97" s="190"/>
      <c r="C97" s="95"/>
      <c r="D97" s="189"/>
      <c r="E97" s="95"/>
      <c r="F97" s="95"/>
    </row>
    <row r="98" spans="1:6" s="188" customFormat="1">
      <c r="A98" s="95" t="s">
        <v>569</v>
      </c>
      <c r="B98" s="190"/>
      <c r="C98" s="95"/>
      <c r="D98" s="189"/>
      <c r="E98" s="95"/>
      <c r="F98" s="95"/>
    </row>
    <row r="99" spans="1:6" s="188" customFormat="1">
      <c r="A99" s="95" t="s">
        <v>568</v>
      </c>
      <c r="B99" s="190"/>
      <c r="C99" s="95"/>
      <c r="D99" s="189"/>
      <c r="E99" s="95"/>
      <c r="F99" s="95"/>
    </row>
    <row r="100" spans="1:6" s="188" customFormat="1">
      <c r="A100" s="95"/>
      <c r="B100" s="190"/>
      <c r="C100" s="95"/>
      <c r="D100" s="189"/>
      <c r="E100" s="95"/>
      <c r="F100" s="95"/>
    </row>
    <row r="101" spans="1:6" s="188" customFormat="1">
      <c r="A101" s="95" t="s">
        <v>567</v>
      </c>
      <c r="B101" s="190"/>
      <c r="C101" s="95"/>
      <c r="D101" s="189"/>
      <c r="E101" s="95"/>
      <c r="F101" s="95"/>
    </row>
    <row r="102" spans="1:6" s="188" customFormat="1">
      <c r="A102" s="95" t="s">
        <v>566</v>
      </c>
      <c r="B102" s="190"/>
      <c r="C102" s="95"/>
      <c r="D102" s="189"/>
      <c r="E102" s="95"/>
      <c r="F102" s="95"/>
    </row>
    <row r="103" spans="1:6" s="188" customFormat="1">
      <c r="A103" s="95" t="s">
        <v>565</v>
      </c>
      <c r="B103" s="190"/>
      <c r="C103" s="95"/>
      <c r="D103" s="189"/>
      <c r="E103" s="95"/>
      <c r="F103" s="95"/>
    </row>
    <row r="104" spans="1:6" s="188" customFormat="1">
      <c r="A104" s="95" t="s">
        <v>564</v>
      </c>
      <c r="B104" s="190"/>
      <c r="C104" s="95"/>
      <c r="D104" s="189"/>
      <c r="E104" s="95"/>
      <c r="F104" s="95"/>
    </row>
    <row r="105" spans="1:6" s="188" customFormat="1">
      <c r="A105" s="95" t="s">
        <v>563</v>
      </c>
      <c r="B105" s="190"/>
      <c r="C105" s="95"/>
      <c r="D105" s="189"/>
      <c r="E105" s="95"/>
      <c r="F105" s="95"/>
    </row>
    <row r="106" spans="1:6" s="188" customFormat="1">
      <c r="A106" s="95" t="s">
        <v>562</v>
      </c>
      <c r="B106" s="190"/>
      <c r="C106" s="95"/>
      <c r="D106" s="189"/>
      <c r="E106" s="95"/>
      <c r="F106" s="95"/>
    </row>
    <row r="107" spans="1:6" s="188" customFormat="1">
      <c r="A107" s="95" t="s">
        <v>561</v>
      </c>
      <c r="B107" s="190"/>
      <c r="C107" s="95"/>
      <c r="D107" s="189"/>
      <c r="E107" s="95"/>
      <c r="F107" s="95"/>
    </row>
    <row r="108" spans="1:6">
      <c r="B108" s="62"/>
      <c r="C108" s="29"/>
    </row>
    <row r="109" spans="1:6">
      <c r="B109" s="62"/>
      <c r="C109" s="29"/>
    </row>
    <row r="110" spans="1:6">
      <c r="B110" s="62"/>
      <c r="C110" s="29"/>
    </row>
    <row r="111" spans="1:6">
      <c r="B111" s="29" t="s">
        <v>560</v>
      </c>
      <c r="C111" s="187" t="s">
        <v>559</v>
      </c>
    </row>
    <row r="112" spans="1:6">
      <c r="B112" s="29"/>
      <c r="C112" s="65"/>
    </row>
    <row r="113" spans="1:7" ht="51">
      <c r="B113" s="29"/>
      <c r="C113" s="65" t="s">
        <v>558</v>
      </c>
    </row>
    <row r="114" spans="1:7" ht="102">
      <c r="B114" s="29"/>
      <c r="C114" s="65" t="s">
        <v>557</v>
      </c>
    </row>
    <row r="115" spans="1:7" ht="43.5" customHeight="1">
      <c r="B115" s="29"/>
      <c r="C115" s="65" t="s">
        <v>556</v>
      </c>
    </row>
    <row r="116" spans="1:7" ht="39.75" customHeight="1">
      <c r="B116" s="29"/>
      <c r="C116" s="65" t="s">
        <v>555</v>
      </c>
    </row>
    <row r="117" spans="1:7" ht="167.25" customHeight="1">
      <c r="B117" s="29"/>
      <c r="C117" s="65" t="s">
        <v>554</v>
      </c>
    </row>
    <row r="118" spans="1:7" ht="39.75" customHeight="1">
      <c r="B118" s="29"/>
      <c r="C118" s="65" t="s">
        <v>553</v>
      </c>
    </row>
    <row r="119" spans="1:7" ht="27.75" customHeight="1">
      <c r="B119" s="29"/>
      <c r="C119" s="65" t="s">
        <v>552</v>
      </c>
    </row>
    <row r="120" spans="1:7" ht="63.75">
      <c r="B120" s="29"/>
      <c r="C120" s="65" t="s">
        <v>551</v>
      </c>
    </row>
    <row r="121" spans="1:7">
      <c r="B121" s="29"/>
      <c r="C121" s="65"/>
    </row>
    <row r="122" spans="1:7" s="67" customFormat="1">
      <c r="A122" s="81"/>
      <c r="B122" s="82"/>
      <c r="C122" s="65"/>
      <c r="D122" s="71"/>
      <c r="E122" s="72"/>
      <c r="F122" s="72"/>
      <c r="G122" s="72"/>
    </row>
    <row r="123" spans="1:7">
      <c r="A123" s="81"/>
      <c r="B123" s="82"/>
      <c r="C123" s="126" t="s">
        <v>654</v>
      </c>
    </row>
    <row r="124" spans="1:7" s="67" customFormat="1" ht="81" customHeight="1">
      <c r="A124" s="81" t="str">
        <f>IF(OR(B124="",B124= " ")," ",$A$2)</f>
        <v>11.</v>
      </c>
      <c r="B124" s="82">
        <f>IF(AND(C124&gt;0,NOT(C124=" "),NOT(C122&gt;0)),1+(COUNTIF($B$3:B122,"&gt;0"))," ")</f>
        <v>1</v>
      </c>
      <c r="C124" s="65" t="s">
        <v>655</v>
      </c>
      <c r="D124" s="71"/>
      <c r="E124" s="72"/>
      <c r="F124" s="72"/>
      <c r="G124" s="72"/>
    </row>
    <row r="125" spans="1:7" s="67" customFormat="1" ht="30.75" customHeight="1">
      <c r="A125" s="81"/>
      <c r="B125" s="82"/>
      <c r="C125" s="192" t="s">
        <v>656</v>
      </c>
      <c r="D125" s="71"/>
      <c r="E125" s="72"/>
      <c r="F125" s="72"/>
      <c r="G125" s="72"/>
    </row>
    <row r="126" spans="1:7" s="67" customFormat="1" ht="27.75" customHeight="1">
      <c r="A126" s="81"/>
      <c r="B126" s="82"/>
      <c r="C126" s="65" t="s">
        <v>657</v>
      </c>
      <c r="D126" s="71"/>
      <c r="E126" s="72"/>
      <c r="F126" s="72"/>
      <c r="G126" s="72"/>
    </row>
    <row r="127" spans="1:7" s="67" customFormat="1" ht="13.5" customHeight="1">
      <c r="A127" s="81" t="str">
        <f>IF(OR(B127="",B127= " ")," ",$A$2)</f>
        <v xml:space="preserve"> </v>
      </c>
      <c r="B127" s="82" t="str">
        <f>IF(AND(C127&gt;0,NOT(C127=" "),NOT(C124&gt;0)),1+(COUNTIF($B$3:B124,"&gt;0"))," ")</f>
        <v xml:space="preserve"> </v>
      </c>
      <c r="C127" s="85" t="s">
        <v>658</v>
      </c>
      <c r="D127" s="71" t="s">
        <v>80</v>
      </c>
      <c r="E127" s="61">
        <v>1</v>
      </c>
      <c r="F127" s="31"/>
      <c r="G127" s="31">
        <f>F127*E127</f>
        <v>0</v>
      </c>
    </row>
    <row r="128" spans="1:7" s="67" customFormat="1">
      <c r="A128" s="81" t="str">
        <f>IF(OR(B128="",B128= " ")," ",$A$2)</f>
        <v xml:space="preserve"> </v>
      </c>
      <c r="B128" s="82" t="str">
        <f>IF(AND(C128&gt;0,NOT(C128=" "),NOT(C127&gt;0)),1+(COUNTIF($B$3:B127,"&gt;0"))," ")</f>
        <v xml:space="preserve"> </v>
      </c>
      <c r="C128" s="65"/>
      <c r="D128" s="71"/>
      <c r="E128" s="72"/>
      <c r="F128" s="72"/>
      <c r="G128" s="72"/>
    </row>
    <row r="129" spans="1:7" s="67" customFormat="1">
      <c r="B129" s="64"/>
      <c r="C129" s="65"/>
      <c r="D129" s="71"/>
      <c r="E129" s="72"/>
      <c r="F129" s="72"/>
      <c r="G129" s="72"/>
    </row>
    <row r="130" spans="1:7">
      <c r="A130" s="84"/>
      <c r="B130" s="70"/>
      <c r="C130" s="65"/>
      <c r="E130" s="72"/>
      <c r="F130" s="72"/>
      <c r="G130" s="72"/>
    </row>
    <row r="131" spans="1:7">
      <c r="A131" s="29" t="str">
        <f>A2</f>
        <v>11.</v>
      </c>
      <c r="B131" s="60"/>
      <c r="C131" s="59" t="s">
        <v>550</v>
      </c>
      <c r="D131" s="58"/>
      <c r="E131" s="57"/>
      <c r="F131" s="57"/>
      <c r="G131" s="78">
        <f>SUM(G122:G130)</f>
        <v>0</v>
      </c>
    </row>
  </sheetData>
  <mergeCells count="21">
    <mergeCell ref="A49:F49"/>
    <mergeCell ref="A63:F63"/>
    <mergeCell ref="A65:F65"/>
    <mergeCell ref="A30:F30"/>
    <mergeCell ref="A31:F31"/>
    <mergeCell ref="A32:F32"/>
    <mergeCell ref="A40:F40"/>
    <mergeCell ref="A41:F41"/>
    <mergeCell ref="A45:F45"/>
    <mergeCell ref="A27:F27"/>
    <mergeCell ref="A28:F28"/>
    <mergeCell ref="A29:F29"/>
    <mergeCell ref="A6:F6"/>
    <mergeCell ref="A7:F7"/>
    <mergeCell ref="A8:F8"/>
    <mergeCell ref="A9:F9"/>
    <mergeCell ref="A18:F18"/>
    <mergeCell ref="A19:F19"/>
    <mergeCell ref="A20:F20"/>
    <mergeCell ref="A21:F21"/>
    <mergeCell ref="A25:F25"/>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4" manualBreakCount="4">
    <brk id="32" max="6" man="1"/>
    <brk id="79" max="6" man="1"/>
    <brk id="109" max="6" man="1"/>
    <brk id="121" max="6"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62"/>
  <sheetViews>
    <sheetView view="pageBreakPreview" topLeftCell="A43" zoomScaleNormal="100" zoomScaleSheetLayoutView="100" workbookViewId="0">
      <selection activeCell="F53" sqref="F53:F60"/>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15</v>
      </c>
      <c r="B2" s="62"/>
      <c r="C2" s="29" t="s">
        <v>18</v>
      </c>
    </row>
    <row r="3" spans="1:11">
      <c r="B3" s="62"/>
      <c r="C3" s="29"/>
    </row>
    <row r="4" spans="1:11">
      <c r="B4" s="62"/>
      <c r="C4" s="29" t="s">
        <v>79</v>
      </c>
    </row>
    <row r="5" spans="1:11">
      <c r="B5" s="62"/>
      <c r="C5" s="29"/>
    </row>
    <row r="6" spans="1:11" s="89" customFormat="1" ht="30" customHeight="1">
      <c r="A6" s="202" t="s">
        <v>274</v>
      </c>
      <c r="B6" s="202"/>
      <c r="C6" s="202"/>
      <c r="D6" s="202"/>
      <c r="E6" s="202"/>
      <c r="F6" s="202"/>
      <c r="I6" s="61"/>
      <c r="J6" s="61"/>
      <c r="K6" s="61"/>
    </row>
    <row r="7" spans="1:11" s="89" customFormat="1">
      <c r="A7" s="202" t="s">
        <v>275</v>
      </c>
      <c r="B7" s="202"/>
      <c r="C7" s="202"/>
      <c r="D7" s="202"/>
      <c r="E7" s="202"/>
      <c r="F7" s="202"/>
      <c r="I7" s="61"/>
      <c r="J7" s="61"/>
      <c r="K7" s="61"/>
    </row>
    <row r="8" spans="1:11" s="89" customFormat="1" ht="25.5" customHeight="1">
      <c r="A8" s="118"/>
      <c r="B8" s="119" t="s">
        <v>276</v>
      </c>
      <c r="C8" s="118"/>
      <c r="D8" s="118"/>
      <c r="E8" s="118"/>
      <c r="F8" s="118"/>
      <c r="I8" s="61"/>
      <c r="J8" s="61"/>
      <c r="K8" s="61"/>
    </row>
    <row r="9" spans="1:11" s="89" customFormat="1" ht="30.75" customHeight="1">
      <c r="A9" s="118"/>
      <c r="B9" s="213" t="s">
        <v>277</v>
      </c>
      <c r="C9" s="213"/>
      <c r="D9" s="213"/>
      <c r="E9" s="213"/>
      <c r="F9" s="213"/>
      <c r="G9" s="120"/>
      <c r="I9" s="61"/>
      <c r="J9" s="61"/>
      <c r="K9" s="61"/>
    </row>
    <row r="10" spans="1:11" s="89" customFormat="1">
      <c r="A10" s="118"/>
      <c r="B10" s="119" t="s">
        <v>278</v>
      </c>
      <c r="C10" s="87"/>
      <c r="D10" s="88"/>
      <c r="E10" s="111"/>
      <c r="F10" s="112"/>
      <c r="I10" s="61"/>
      <c r="J10" s="61"/>
      <c r="K10" s="61"/>
    </row>
    <row r="11" spans="1:11" s="89" customFormat="1">
      <c r="A11" s="118"/>
      <c r="B11" s="119" t="s">
        <v>279</v>
      </c>
      <c r="C11" s="87"/>
      <c r="D11" s="88"/>
      <c r="E11" s="111"/>
      <c r="F11" s="112"/>
      <c r="I11" s="61"/>
      <c r="J11" s="61"/>
      <c r="K11" s="61"/>
    </row>
    <row r="12" spans="1:11" s="89" customFormat="1" ht="30" customHeight="1">
      <c r="A12" s="118"/>
      <c r="B12" s="213" t="s">
        <v>280</v>
      </c>
      <c r="C12" s="213"/>
      <c r="D12" s="213"/>
      <c r="E12" s="213"/>
      <c r="F12" s="213"/>
      <c r="I12" s="61"/>
      <c r="J12" s="61"/>
      <c r="K12" s="61"/>
    </row>
    <row r="13" spans="1:11" s="89" customFormat="1">
      <c r="A13" s="118"/>
      <c r="B13" s="119" t="s">
        <v>281</v>
      </c>
      <c r="C13" s="87"/>
      <c r="D13" s="88"/>
      <c r="E13" s="111"/>
      <c r="F13" s="112"/>
      <c r="I13" s="61"/>
      <c r="J13" s="61"/>
      <c r="K13" s="61"/>
    </row>
    <row r="14" spans="1:11" s="89" customFormat="1">
      <c r="A14" s="118"/>
      <c r="B14" s="119"/>
      <c r="C14" s="87"/>
      <c r="D14" s="88"/>
      <c r="E14" s="111"/>
      <c r="F14" s="112"/>
      <c r="I14" s="61"/>
      <c r="J14" s="61"/>
      <c r="K14" s="61"/>
    </row>
    <row r="15" spans="1:11" s="89" customFormat="1">
      <c r="A15" s="121" t="s">
        <v>282</v>
      </c>
      <c r="B15" s="118"/>
      <c r="C15" s="87"/>
      <c r="D15" s="88"/>
      <c r="E15" s="111"/>
      <c r="F15" s="112"/>
      <c r="I15" s="61"/>
      <c r="J15" s="61"/>
      <c r="K15" s="61"/>
    </row>
    <row r="16" spans="1:11" s="89" customFormat="1">
      <c r="A16" s="122" t="s">
        <v>283</v>
      </c>
      <c r="B16" s="118"/>
      <c r="C16" s="87"/>
      <c r="D16" s="88"/>
      <c r="E16" s="111"/>
      <c r="F16" s="112"/>
      <c r="I16" s="61"/>
      <c r="J16" s="61"/>
      <c r="K16" s="61"/>
    </row>
    <row r="17" spans="1:11" s="89" customFormat="1">
      <c r="A17" s="118"/>
      <c r="B17" s="118"/>
      <c r="C17" s="87"/>
      <c r="D17" s="88"/>
      <c r="E17" s="111"/>
      <c r="F17" s="112"/>
      <c r="I17" s="61"/>
      <c r="J17" s="61"/>
      <c r="K17" s="61"/>
    </row>
    <row r="18" spans="1:11" s="89" customFormat="1">
      <c r="A18" s="121" t="s">
        <v>284</v>
      </c>
      <c r="B18" s="118"/>
      <c r="C18" s="87"/>
      <c r="D18" s="88"/>
      <c r="E18" s="111"/>
      <c r="F18" s="112"/>
      <c r="I18" s="61"/>
      <c r="J18" s="61"/>
      <c r="K18" s="61"/>
    </row>
    <row r="19" spans="1:11" s="89" customFormat="1" ht="17.25" customHeight="1">
      <c r="A19" s="121" t="s">
        <v>285</v>
      </c>
      <c r="B19" s="118"/>
      <c r="C19" s="87"/>
      <c r="D19" s="88"/>
      <c r="E19" s="111"/>
      <c r="F19" s="112"/>
      <c r="I19" s="61"/>
      <c r="J19" s="61"/>
      <c r="K19" s="61"/>
    </row>
    <row r="20" spans="1:11" s="89" customFormat="1">
      <c r="A20" s="122" t="s">
        <v>286</v>
      </c>
      <c r="B20" s="118"/>
      <c r="C20" s="87"/>
      <c r="D20" s="123"/>
      <c r="E20" s="111"/>
      <c r="F20" s="112"/>
      <c r="I20" s="61"/>
      <c r="J20" s="61"/>
      <c r="K20" s="61"/>
    </row>
    <row r="21" spans="1:11" s="89" customFormat="1">
      <c r="A21" s="118"/>
      <c r="B21" s="118"/>
      <c r="C21" s="87"/>
      <c r="D21" s="88"/>
      <c r="E21" s="111"/>
      <c r="F21" s="112"/>
      <c r="I21" s="61"/>
      <c r="J21" s="61"/>
      <c r="K21" s="61"/>
    </row>
    <row r="22" spans="1:11" s="89" customFormat="1">
      <c r="A22" s="121" t="s">
        <v>287</v>
      </c>
      <c r="B22" s="118"/>
      <c r="C22" s="87"/>
      <c r="D22" s="88"/>
      <c r="E22" s="111"/>
      <c r="F22" s="112"/>
      <c r="I22" s="61"/>
      <c r="J22" s="61"/>
      <c r="K22" s="61"/>
    </row>
    <row r="23" spans="1:11" s="89" customFormat="1">
      <c r="A23" s="118"/>
      <c r="B23" s="121" t="s">
        <v>288</v>
      </c>
      <c r="C23" s="87"/>
      <c r="D23" s="88"/>
      <c r="E23" s="111"/>
      <c r="F23" s="112"/>
      <c r="I23" s="61"/>
      <c r="J23" s="61"/>
      <c r="K23" s="61"/>
    </row>
    <row r="24" spans="1:11" s="89" customFormat="1">
      <c r="A24" s="118"/>
      <c r="B24" s="121" t="s">
        <v>289</v>
      </c>
      <c r="C24" s="87"/>
      <c r="D24" s="88"/>
      <c r="E24" s="111"/>
      <c r="F24" s="112"/>
      <c r="I24" s="61"/>
      <c r="J24" s="61"/>
      <c r="K24" s="61"/>
    </row>
    <row r="25" spans="1:11" s="89" customFormat="1">
      <c r="A25" s="118"/>
      <c r="B25" s="121" t="s">
        <v>290</v>
      </c>
      <c r="C25" s="87"/>
      <c r="D25" s="88"/>
      <c r="E25" s="111"/>
      <c r="F25" s="112"/>
      <c r="I25" s="61"/>
      <c r="J25" s="61"/>
      <c r="K25" s="61"/>
    </row>
    <row r="26" spans="1:11" s="89" customFormat="1">
      <c r="A26" s="118"/>
      <c r="B26" s="121" t="s">
        <v>291</v>
      </c>
      <c r="C26" s="87"/>
      <c r="D26" s="88"/>
      <c r="E26" s="111"/>
      <c r="F26" s="112"/>
      <c r="I26" s="61"/>
      <c r="J26" s="61"/>
      <c r="K26" s="61"/>
    </row>
    <row r="27" spans="1:11" s="89" customFormat="1">
      <c r="A27" s="118"/>
      <c r="B27" s="118"/>
      <c r="C27" s="87"/>
      <c r="D27" s="88"/>
      <c r="E27" s="111"/>
      <c r="F27" s="112"/>
      <c r="I27" s="61"/>
      <c r="J27" s="61"/>
      <c r="K27" s="61"/>
    </row>
    <row r="28" spans="1:11" s="89" customFormat="1">
      <c r="A28" s="121" t="s">
        <v>292</v>
      </c>
      <c r="B28" s="118"/>
      <c r="C28" s="87"/>
      <c r="D28" s="88"/>
      <c r="E28" s="111"/>
      <c r="F28" s="112"/>
      <c r="I28" s="61"/>
      <c r="J28" s="61"/>
      <c r="K28" s="61"/>
    </row>
    <row r="29" spans="1:11" s="89" customFormat="1">
      <c r="A29" s="118"/>
      <c r="B29" s="121" t="s">
        <v>293</v>
      </c>
      <c r="C29" s="87"/>
      <c r="D29" s="88"/>
      <c r="E29" s="111"/>
      <c r="F29" s="112"/>
      <c r="I29" s="61"/>
      <c r="J29" s="61"/>
      <c r="K29" s="61"/>
    </row>
    <row r="30" spans="1:11" s="89" customFormat="1">
      <c r="A30" s="118"/>
      <c r="B30" s="121" t="s">
        <v>294</v>
      </c>
      <c r="C30" s="87"/>
      <c r="D30" s="88"/>
      <c r="E30" s="111"/>
      <c r="F30" s="112"/>
      <c r="I30" s="61"/>
      <c r="J30" s="61"/>
      <c r="K30" s="61"/>
    </row>
    <row r="31" spans="1:11" s="89" customFormat="1">
      <c r="A31" s="118"/>
      <c r="B31" s="121" t="s">
        <v>295</v>
      </c>
      <c r="C31" s="87"/>
      <c r="D31" s="88"/>
      <c r="E31" s="111"/>
      <c r="F31" s="112"/>
      <c r="I31" s="61"/>
      <c r="J31" s="61"/>
      <c r="K31" s="61"/>
    </row>
    <row r="32" spans="1:11" s="89" customFormat="1">
      <c r="A32" s="118"/>
      <c r="B32" s="118"/>
      <c r="C32" s="87"/>
      <c r="D32" s="88"/>
      <c r="E32" s="111"/>
      <c r="F32" s="112"/>
      <c r="I32" s="61"/>
      <c r="J32" s="61"/>
      <c r="K32" s="61"/>
    </row>
    <row r="33" spans="1:11" s="89" customFormat="1">
      <c r="A33" s="121" t="s">
        <v>296</v>
      </c>
      <c r="B33" s="118"/>
      <c r="C33" s="87"/>
      <c r="D33" s="88"/>
      <c r="E33" s="111"/>
      <c r="F33" s="112"/>
      <c r="I33" s="61"/>
      <c r="J33" s="61"/>
      <c r="K33" s="61"/>
    </row>
    <row r="34" spans="1:11" s="89" customFormat="1">
      <c r="A34" s="118"/>
      <c r="B34" s="121" t="s">
        <v>297</v>
      </c>
      <c r="C34" s="87"/>
      <c r="D34" s="88"/>
      <c r="E34" s="111"/>
      <c r="F34" s="112"/>
      <c r="I34" s="61"/>
      <c r="J34" s="61"/>
      <c r="K34" s="61"/>
    </row>
    <row r="35" spans="1:11" s="89" customFormat="1">
      <c r="A35" s="118"/>
      <c r="B35" s="121" t="s">
        <v>298</v>
      </c>
      <c r="C35" s="87"/>
      <c r="D35" s="88"/>
      <c r="E35" s="111"/>
      <c r="F35" s="112"/>
      <c r="I35" s="61"/>
      <c r="J35" s="61"/>
      <c r="K35" s="61"/>
    </row>
    <row r="36" spans="1:11" s="89" customFormat="1">
      <c r="A36" s="118"/>
      <c r="B36" s="121" t="s">
        <v>299</v>
      </c>
      <c r="C36" s="87"/>
      <c r="D36" s="88"/>
      <c r="E36" s="111"/>
      <c r="F36" s="112"/>
      <c r="I36" s="61"/>
      <c r="J36" s="61"/>
      <c r="K36" s="61"/>
    </row>
    <row r="37" spans="1:11" s="89" customFormat="1">
      <c r="A37" s="118"/>
      <c r="B37" s="121" t="s">
        <v>300</v>
      </c>
      <c r="C37" s="87"/>
      <c r="D37" s="88"/>
      <c r="E37" s="111"/>
      <c r="F37" s="112"/>
      <c r="I37" s="61"/>
      <c r="J37" s="61"/>
      <c r="K37" s="61"/>
    </row>
    <row r="38" spans="1:11" s="89" customFormat="1">
      <c r="A38" s="118"/>
      <c r="B38" s="118"/>
      <c r="C38" s="87"/>
      <c r="D38" s="88"/>
      <c r="E38" s="111"/>
      <c r="F38" s="112"/>
      <c r="I38" s="61"/>
      <c r="J38" s="61"/>
      <c r="K38" s="61"/>
    </row>
    <row r="39" spans="1:11" s="89" customFormat="1">
      <c r="A39" s="121" t="s">
        <v>301</v>
      </c>
      <c r="B39" s="118"/>
      <c r="C39" s="87"/>
      <c r="D39" s="88"/>
      <c r="E39" s="111"/>
      <c r="F39" s="112"/>
      <c r="I39" s="61"/>
      <c r="J39" s="61"/>
      <c r="K39" s="61"/>
    </row>
    <row r="40" spans="1:11" s="89" customFormat="1">
      <c r="A40" s="118"/>
      <c r="B40" s="121" t="s">
        <v>302</v>
      </c>
      <c r="C40" s="87"/>
      <c r="D40" s="88"/>
      <c r="E40" s="111"/>
      <c r="F40" s="112"/>
      <c r="I40" s="61"/>
      <c r="J40" s="61"/>
      <c r="K40" s="61"/>
    </row>
    <row r="41" spans="1:11" s="89" customFormat="1">
      <c r="A41" s="118"/>
      <c r="B41" s="121" t="s">
        <v>303</v>
      </c>
      <c r="C41" s="87"/>
      <c r="D41" s="88"/>
      <c r="E41" s="111"/>
      <c r="F41" s="112"/>
      <c r="I41" s="61"/>
      <c r="J41" s="61"/>
      <c r="K41" s="61"/>
    </row>
    <row r="42" spans="1:11" s="89" customFormat="1">
      <c r="A42" s="118"/>
      <c r="B42" s="121" t="s">
        <v>304</v>
      </c>
      <c r="C42" s="87"/>
      <c r="D42" s="88"/>
      <c r="E42" s="111"/>
      <c r="F42" s="112"/>
      <c r="I42" s="61"/>
      <c r="J42" s="61"/>
      <c r="K42" s="61"/>
    </row>
    <row r="43" spans="1:11" s="89" customFormat="1">
      <c r="A43" s="118"/>
      <c r="B43" s="121" t="s">
        <v>305</v>
      </c>
      <c r="C43" s="87"/>
      <c r="D43" s="88"/>
      <c r="E43" s="111"/>
      <c r="F43" s="112"/>
      <c r="I43" s="61"/>
      <c r="J43" s="61"/>
      <c r="K43" s="61"/>
    </row>
    <row r="44" spans="1:11" s="89" customFormat="1" ht="3" customHeight="1">
      <c r="A44" s="118"/>
      <c r="B44" s="118"/>
      <c r="C44" s="87"/>
      <c r="D44" s="88"/>
      <c r="E44" s="111"/>
      <c r="F44" s="112"/>
      <c r="I44" s="61"/>
      <c r="J44" s="61"/>
      <c r="K44" s="61"/>
    </row>
    <row r="45" spans="1:11" s="89" customFormat="1" ht="27.75" customHeight="1">
      <c r="A45" s="212" t="s">
        <v>306</v>
      </c>
      <c r="B45" s="212"/>
      <c r="C45" s="212"/>
      <c r="D45" s="212"/>
      <c r="E45" s="212"/>
      <c r="F45" s="212"/>
      <c r="I45" s="61"/>
      <c r="J45" s="61"/>
      <c r="K45" s="61"/>
    </row>
    <row r="46" spans="1:11" s="89" customFormat="1" ht="27.75" customHeight="1">
      <c r="A46" s="212" t="s">
        <v>307</v>
      </c>
      <c r="B46" s="212"/>
      <c r="C46" s="212"/>
      <c r="D46" s="212"/>
      <c r="E46" s="212"/>
      <c r="F46" s="212"/>
      <c r="I46" s="61"/>
      <c r="J46" s="61"/>
      <c r="K46" s="61"/>
    </row>
    <row r="47" spans="1:11" s="89" customFormat="1">
      <c r="A47" s="202" t="s">
        <v>308</v>
      </c>
      <c r="B47" s="202"/>
      <c r="C47" s="202"/>
      <c r="D47" s="202"/>
      <c r="E47" s="202"/>
      <c r="F47" s="202"/>
      <c r="I47" s="61"/>
      <c r="J47" s="61"/>
      <c r="K47" s="61"/>
    </row>
    <row r="48" spans="1:11" s="89" customFormat="1" ht="26.25" customHeight="1">
      <c r="A48" s="202" t="s">
        <v>309</v>
      </c>
      <c r="B48" s="202"/>
      <c r="C48" s="202"/>
      <c r="D48" s="202"/>
      <c r="E48" s="202"/>
      <c r="F48" s="202"/>
      <c r="I48" s="61"/>
      <c r="J48" s="61"/>
      <c r="K48" s="61"/>
    </row>
    <row r="49" spans="1:11" s="89" customFormat="1" ht="27.75" customHeight="1">
      <c r="A49" s="212" t="s">
        <v>310</v>
      </c>
      <c r="B49" s="212"/>
      <c r="C49" s="212"/>
      <c r="D49" s="212"/>
      <c r="E49" s="212"/>
      <c r="F49" s="212"/>
      <c r="I49" s="61"/>
      <c r="J49" s="61"/>
      <c r="K49" s="61"/>
    </row>
    <row r="50" spans="1:11">
      <c r="B50" s="62"/>
      <c r="C50" s="29"/>
    </row>
    <row r="51" spans="1:11">
      <c r="B51" s="62"/>
      <c r="C51" s="29"/>
    </row>
    <row r="52" spans="1:11">
      <c r="A52" s="81" t="str">
        <f>IF(OR(B52="",B52= " ")," ",$A$2)</f>
        <v xml:space="preserve"> </v>
      </c>
      <c r="B52" s="82" t="str">
        <f>IF(AND(C52&gt;0,NOT(C52=" "),NOT(C3&gt;0)),1+(COUNTIF($B3:B$3,"&gt;0"))," ")</f>
        <v xml:space="preserve"> </v>
      </c>
      <c r="C52" s="29"/>
    </row>
    <row r="53" spans="1:11" s="67" customFormat="1" ht="65.25" customHeight="1">
      <c r="A53" s="81" t="str">
        <f t="shared" ref="A53:A60" si="0">IF(OR(B53="",B53= " ")," ",$A$2)</f>
        <v>12.</v>
      </c>
      <c r="B53" s="82">
        <f>IF(AND(C53&gt;0,NOT(C53=" "),NOT(C52&gt;0)),1+(COUNTIF($B$3:B52,"&gt;0"))," ")</f>
        <v>1</v>
      </c>
      <c r="C53" s="65" t="s">
        <v>515</v>
      </c>
      <c r="D53" s="71"/>
      <c r="E53" s="72"/>
      <c r="F53" s="72"/>
      <c r="G53" s="72"/>
      <c r="I53" s="61"/>
      <c r="J53" s="61"/>
      <c r="K53" s="61"/>
    </row>
    <row r="54" spans="1:11" s="67" customFormat="1" ht="25.5" customHeight="1">
      <c r="A54" s="81"/>
      <c r="B54" s="82"/>
      <c r="C54" s="154" t="s">
        <v>516</v>
      </c>
      <c r="D54" s="71"/>
      <c r="E54" s="72"/>
      <c r="F54" s="72"/>
      <c r="G54" s="72"/>
      <c r="I54" s="61"/>
      <c r="J54" s="61"/>
      <c r="K54" s="61"/>
    </row>
    <row r="55" spans="1:11" s="67" customFormat="1" ht="12.75" customHeight="1">
      <c r="A55" s="81"/>
      <c r="B55" s="82"/>
      <c r="C55" s="154" t="s">
        <v>517</v>
      </c>
      <c r="D55" s="71"/>
      <c r="E55" s="72"/>
      <c r="F55" s="72"/>
      <c r="G55" s="72"/>
      <c r="I55" s="61"/>
      <c r="J55" s="61"/>
      <c r="K55" s="61"/>
    </row>
    <row r="56" spans="1:11" s="67" customFormat="1" ht="12.75" customHeight="1">
      <c r="A56" s="81"/>
      <c r="B56" s="82"/>
      <c r="C56" s="154" t="s">
        <v>518</v>
      </c>
      <c r="D56" s="71"/>
      <c r="E56" s="72"/>
      <c r="F56" s="72"/>
      <c r="G56" s="72"/>
      <c r="I56" s="61"/>
      <c r="J56" s="61"/>
      <c r="K56" s="61"/>
    </row>
    <row r="57" spans="1:11" s="67" customFormat="1" ht="80.25" customHeight="1">
      <c r="A57" s="81"/>
      <c r="B57" s="82"/>
      <c r="C57" s="65" t="s">
        <v>491</v>
      </c>
      <c r="D57" s="71"/>
      <c r="E57" s="72"/>
      <c r="F57" s="72"/>
      <c r="G57" s="72"/>
      <c r="I57" s="61"/>
      <c r="J57" s="61"/>
      <c r="K57" s="61"/>
    </row>
    <row r="58" spans="1:11" s="67" customFormat="1" ht="13.5" customHeight="1">
      <c r="A58" s="81" t="str">
        <f t="shared" si="0"/>
        <v xml:space="preserve"> </v>
      </c>
      <c r="B58" s="82" t="str">
        <f>IF(AND(C58&gt;0,NOT(C58=" "),NOT(C53&gt;0)),1+(COUNTIF($B$3:B53,"&gt;0"))," ")</f>
        <v xml:space="preserve"> </v>
      </c>
      <c r="C58" s="85" t="s">
        <v>541</v>
      </c>
      <c r="D58" s="71" t="s">
        <v>82</v>
      </c>
      <c r="E58" s="61">
        <v>1</v>
      </c>
      <c r="F58" s="31"/>
      <c r="G58" s="31">
        <f>F58*E58</f>
        <v>0</v>
      </c>
      <c r="I58" s="61"/>
      <c r="J58" s="61"/>
      <c r="K58" s="61"/>
    </row>
    <row r="59" spans="1:11" s="67" customFormat="1" ht="13.5" customHeight="1">
      <c r="A59" s="81" t="str">
        <f t="shared" ref="A59" si="1">IF(OR(B59="",B59= " ")," ",$A$2)</f>
        <v xml:space="preserve"> </v>
      </c>
      <c r="B59" s="82" t="str">
        <f>IF(AND(C59&gt;0,NOT(C59=" "),NOT(C54&gt;0)),1+(COUNTIF($B$3:B54,"&gt;0"))," ")</f>
        <v xml:space="preserve"> </v>
      </c>
      <c r="C59" s="85" t="s">
        <v>542</v>
      </c>
      <c r="D59" s="71" t="s">
        <v>82</v>
      </c>
      <c r="E59" s="61">
        <v>18</v>
      </c>
      <c r="F59" s="31"/>
      <c r="G59" s="31">
        <f>F59*E59</f>
        <v>0</v>
      </c>
      <c r="I59" s="61"/>
      <c r="J59" s="61"/>
      <c r="K59" s="61"/>
    </row>
    <row r="60" spans="1:11" s="67" customFormat="1">
      <c r="A60" s="81" t="str">
        <f t="shared" si="0"/>
        <v xml:space="preserve"> </v>
      </c>
      <c r="B60" s="82" t="str">
        <f>IF(AND(C60&gt;0,NOT(C60=" "),NOT(C58&gt;0)),1+(COUNTIF($B$3:B58,"&gt;0"))," ")</f>
        <v xml:space="preserve"> </v>
      </c>
      <c r="C60" s="65"/>
      <c r="D60" s="71"/>
      <c r="E60" s="72"/>
      <c r="F60" s="72"/>
      <c r="G60" s="72"/>
      <c r="I60" s="61"/>
      <c r="J60" s="61"/>
      <c r="K60" s="61"/>
    </row>
    <row r="61" spans="1:11">
      <c r="A61" s="84"/>
      <c r="B61" s="70"/>
      <c r="C61" s="65"/>
      <c r="E61" s="72"/>
      <c r="F61" s="72"/>
      <c r="G61" s="72"/>
    </row>
    <row r="62" spans="1:11">
      <c r="A62" s="83" t="str">
        <f>A2</f>
        <v>12.</v>
      </c>
      <c r="B62" s="60"/>
      <c r="C62" s="59" t="s">
        <v>273</v>
      </c>
      <c r="D62" s="58"/>
      <c r="E62" s="57"/>
      <c r="F62" s="57"/>
      <c r="G62" s="78">
        <f>SUM(G53:G61)</f>
        <v>0</v>
      </c>
    </row>
  </sheetData>
  <mergeCells count="9">
    <mergeCell ref="A47:F47"/>
    <mergeCell ref="A48:F48"/>
    <mergeCell ref="A49:F49"/>
    <mergeCell ref="A6:F6"/>
    <mergeCell ref="A7:F7"/>
    <mergeCell ref="B9:F9"/>
    <mergeCell ref="B12:F12"/>
    <mergeCell ref="A45:F45"/>
    <mergeCell ref="A46:F46"/>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50" max="6"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
  <sheetViews>
    <sheetView view="pageBreakPreview" zoomScaleNormal="100" zoomScaleSheetLayoutView="100" workbookViewId="0">
      <selection activeCell="F16" sqref="F16:F17"/>
    </sheetView>
  </sheetViews>
  <sheetFormatPr defaultColWidth="9.140625" defaultRowHeight="12.75"/>
  <cols>
    <col min="1" max="1" width="4.28515625" style="32"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16384" width="9.140625" style="32"/>
  </cols>
  <sheetData>
    <row r="1" spans="1:7">
      <c r="B1" s="28"/>
    </row>
    <row r="2" spans="1:7">
      <c r="A2" s="83" t="s">
        <v>659</v>
      </c>
      <c r="B2" s="62"/>
      <c r="C2" s="29" t="s">
        <v>19</v>
      </c>
    </row>
    <row r="3" spans="1:7">
      <c r="B3" s="62"/>
      <c r="C3" s="29"/>
    </row>
    <row r="4" spans="1:7">
      <c r="B4" s="62"/>
      <c r="C4" s="29" t="s">
        <v>79</v>
      </c>
    </row>
    <row r="5" spans="1:7">
      <c r="B5" s="62"/>
      <c r="C5" s="29"/>
    </row>
    <row r="6" spans="1:7" s="124" customFormat="1" ht="95.25" customHeight="1">
      <c r="A6" s="214" t="s">
        <v>177</v>
      </c>
      <c r="B6" s="214"/>
      <c r="C6" s="214"/>
      <c r="D6" s="214"/>
      <c r="E6" s="214"/>
      <c r="F6" s="214"/>
    </row>
    <row r="7" spans="1:7" s="124" customFormat="1" ht="99.75" customHeight="1">
      <c r="A7" s="214" t="s">
        <v>312</v>
      </c>
      <c r="B7" s="214"/>
      <c r="C7" s="214"/>
      <c r="D7" s="214"/>
      <c r="E7" s="214"/>
      <c r="F7" s="214"/>
    </row>
    <row r="8" spans="1:7" s="124" customFormat="1" ht="66" customHeight="1">
      <c r="A8" s="214" t="s">
        <v>179</v>
      </c>
      <c r="B8" s="214"/>
      <c r="C8" s="214"/>
      <c r="D8" s="214"/>
      <c r="E8" s="214"/>
      <c r="F8" s="214"/>
    </row>
    <row r="9" spans="1:7" s="124" customFormat="1" ht="33" customHeight="1">
      <c r="A9" s="214" t="s">
        <v>180</v>
      </c>
      <c r="B9" s="214"/>
      <c r="C9" s="214"/>
      <c r="D9" s="214"/>
      <c r="E9" s="214"/>
      <c r="F9" s="214"/>
    </row>
    <row r="10" spans="1:7" s="124" customFormat="1" ht="84" customHeight="1">
      <c r="A10" s="214" t="s">
        <v>181</v>
      </c>
      <c r="B10" s="214"/>
      <c r="C10" s="214"/>
      <c r="D10" s="214"/>
      <c r="E10" s="214"/>
      <c r="F10" s="214"/>
    </row>
    <row r="11" spans="1:7" s="124" customFormat="1" ht="75" customHeight="1">
      <c r="A11" s="214" t="s">
        <v>182</v>
      </c>
      <c r="B11" s="214"/>
      <c r="C11" s="214"/>
      <c r="D11" s="214"/>
      <c r="E11" s="214"/>
      <c r="F11" s="214"/>
    </row>
    <row r="12" spans="1:7" s="124" customFormat="1">
      <c r="A12" s="104" t="s">
        <v>183</v>
      </c>
      <c r="C12" s="104"/>
      <c r="D12" s="104"/>
      <c r="E12" s="104"/>
      <c r="F12" s="104"/>
    </row>
    <row r="13" spans="1:7">
      <c r="B13" s="62"/>
      <c r="C13" s="29"/>
    </row>
    <row r="14" spans="1:7">
      <c r="B14" s="62"/>
      <c r="C14" s="29"/>
    </row>
    <row r="15" spans="1:7">
      <c r="A15" s="81" t="str">
        <f>IF(OR(B15="",B15= " ")," ",$A$2)</f>
        <v xml:space="preserve"> </v>
      </c>
      <c r="B15" s="82" t="str">
        <f>IF(AND(C15&gt;0,NOT(C15=" "),NOT(C3&gt;0)),1+(COUNTIF($B3:B$3,"&gt;0"))," ")</f>
        <v xml:space="preserve"> </v>
      </c>
      <c r="C15" s="29"/>
    </row>
    <row r="16" spans="1:7" s="67" customFormat="1" ht="106.5" customHeight="1">
      <c r="A16" s="81" t="str">
        <f t="shared" ref="A16" si="0">IF(OR(B16="",B16= " ")," ",$A$2)</f>
        <v>13.</v>
      </c>
      <c r="B16" s="82">
        <f>IF(AND(C16&gt;0,NOT(C16=" "),NOT(C15&gt;0)),1+(COUNTIF($B$3:B15,"&gt;0"))," ")</f>
        <v>1</v>
      </c>
      <c r="C16" s="69" t="s">
        <v>544</v>
      </c>
      <c r="D16" s="71"/>
      <c r="E16" s="72"/>
      <c r="F16" s="72"/>
      <c r="G16" s="72"/>
    </row>
    <row r="17" spans="1:7" s="67" customFormat="1">
      <c r="A17" s="81" t="str">
        <f t="shared" ref="A17:A18" si="1">IF(OR(B17="",B17= " ")," ",$A$2)</f>
        <v xml:space="preserve"> </v>
      </c>
      <c r="B17" s="82" t="str">
        <f>IF(AND(C17&gt;0,NOT(C17=" "),NOT(C16&gt;0)),1+(COUNTIF($B$3:B16,"&gt;0"))," ")</f>
        <v xml:space="preserve"> </v>
      </c>
      <c r="C17" s="85"/>
      <c r="D17" s="71" t="s">
        <v>80</v>
      </c>
      <c r="E17" s="72">
        <v>2</v>
      </c>
      <c r="F17" s="31"/>
      <c r="G17" s="31">
        <f>F17*E17</f>
        <v>0</v>
      </c>
    </row>
    <row r="18" spans="1:7" s="67" customFormat="1">
      <c r="A18" s="81" t="str">
        <f t="shared" si="1"/>
        <v xml:space="preserve"> </v>
      </c>
      <c r="B18" s="82" t="str">
        <f>IF(AND(C18&gt;0,NOT(C18=" "),NOT(C17&gt;0)),1+(COUNTIF($B$3:B17,"&gt;0"))," ")</f>
        <v xml:space="preserve"> </v>
      </c>
      <c r="C18" s="65"/>
      <c r="D18" s="71"/>
      <c r="E18" s="72"/>
      <c r="F18" s="72"/>
      <c r="G18" s="72"/>
    </row>
    <row r="19" spans="1:7">
      <c r="A19" s="84"/>
      <c r="B19" s="70"/>
      <c r="C19" s="65"/>
      <c r="E19" s="72"/>
      <c r="F19" s="72"/>
      <c r="G19" s="72"/>
    </row>
    <row r="20" spans="1:7">
      <c r="A20" s="29" t="str">
        <f>A2</f>
        <v>13.</v>
      </c>
      <c r="B20" s="60"/>
      <c r="C20" s="59" t="s">
        <v>311</v>
      </c>
      <c r="D20" s="58"/>
      <c r="E20" s="57"/>
      <c r="F20" s="57"/>
      <c r="G20" s="78">
        <f>SUM(G16:G19)</f>
        <v>0</v>
      </c>
    </row>
  </sheetData>
  <mergeCells count="6">
    <mergeCell ref="A11:F11"/>
    <mergeCell ref="A6:F6"/>
    <mergeCell ref="A7:F7"/>
    <mergeCell ref="A8:F8"/>
    <mergeCell ref="A9:F9"/>
    <mergeCell ref="A10:F10"/>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37FC-4BE6-459A-87D0-339AF5AB5D49}">
  <dimension ref="A2:K455"/>
  <sheetViews>
    <sheetView workbookViewId="0">
      <selection activeCell="B2" sqref="B2:G2"/>
    </sheetView>
  </sheetViews>
  <sheetFormatPr defaultRowHeight="15"/>
  <cols>
    <col min="1" max="1" width="5.5703125" style="359" customWidth="1"/>
    <col min="2" max="2" width="47.7109375" style="363" customWidth="1"/>
    <col min="3" max="3" width="9.140625" style="286"/>
    <col min="4" max="4" width="10" style="362" customWidth="1"/>
    <col min="5" max="5" width="12.7109375" style="288" customWidth="1"/>
    <col min="6" max="6" width="19.5703125" style="287" hidden="1" customWidth="1"/>
    <col min="7" max="7" width="14.5703125" style="225" customWidth="1"/>
    <col min="8" max="256" width="9.140625" style="226"/>
    <col min="257" max="257" width="5.5703125" style="226" customWidth="1"/>
    <col min="258" max="258" width="47.7109375" style="226" customWidth="1"/>
    <col min="259" max="259" width="9.140625" style="226"/>
    <col min="260" max="260" width="10" style="226" customWidth="1"/>
    <col min="261" max="261" width="12.7109375" style="226" customWidth="1"/>
    <col min="262" max="262" width="0" style="226" hidden="1" customWidth="1"/>
    <col min="263" max="263" width="14.5703125" style="226" customWidth="1"/>
    <col min="264" max="512" width="9.140625" style="226"/>
    <col min="513" max="513" width="5.5703125" style="226" customWidth="1"/>
    <col min="514" max="514" width="47.7109375" style="226" customWidth="1"/>
    <col min="515" max="515" width="9.140625" style="226"/>
    <col min="516" max="516" width="10" style="226" customWidth="1"/>
    <col min="517" max="517" width="12.7109375" style="226" customWidth="1"/>
    <col min="518" max="518" width="0" style="226" hidden="1" customWidth="1"/>
    <col min="519" max="519" width="14.5703125" style="226" customWidth="1"/>
    <col min="520" max="768" width="9.140625" style="226"/>
    <col min="769" max="769" width="5.5703125" style="226" customWidth="1"/>
    <col min="770" max="770" width="47.7109375" style="226" customWidth="1"/>
    <col min="771" max="771" width="9.140625" style="226"/>
    <col min="772" max="772" width="10" style="226" customWidth="1"/>
    <col min="773" max="773" width="12.7109375" style="226" customWidth="1"/>
    <col min="774" max="774" width="0" style="226" hidden="1" customWidth="1"/>
    <col min="775" max="775" width="14.5703125" style="226" customWidth="1"/>
    <col min="776" max="1024" width="9.140625" style="226"/>
    <col min="1025" max="1025" width="5.5703125" style="226" customWidth="1"/>
    <col min="1026" max="1026" width="47.7109375" style="226" customWidth="1"/>
    <col min="1027" max="1027" width="9.140625" style="226"/>
    <col min="1028" max="1028" width="10" style="226" customWidth="1"/>
    <col min="1029" max="1029" width="12.7109375" style="226" customWidth="1"/>
    <col min="1030" max="1030" width="0" style="226" hidden="1" customWidth="1"/>
    <col min="1031" max="1031" width="14.5703125" style="226" customWidth="1"/>
    <col min="1032" max="1280" width="9.140625" style="226"/>
    <col min="1281" max="1281" width="5.5703125" style="226" customWidth="1"/>
    <col min="1282" max="1282" width="47.7109375" style="226" customWidth="1"/>
    <col min="1283" max="1283" width="9.140625" style="226"/>
    <col min="1284" max="1284" width="10" style="226" customWidth="1"/>
    <col min="1285" max="1285" width="12.7109375" style="226" customWidth="1"/>
    <col min="1286" max="1286" width="0" style="226" hidden="1" customWidth="1"/>
    <col min="1287" max="1287" width="14.5703125" style="226" customWidth="1"/>
    <col min="1288" max="1536" width="9.140625" style="226"/>
    <col min="1537" max="1537" width="5.5703125" style="226" customWidth="1"/>
    <col min="1538" max="1538" width="47.7109375" style="226" customWidth="1"/>
    <col min="1539" max="1539" width="9.140625" style="226"/>
    <col min="1540" max="1540" width="10" style="226" customWidth="1"/>
    <col min="1541" max="1541" width="12.7109375" style="226" customWidth="1"/>
    <col min="1542" max="1542" width="0" style="226" hidden="1" customWidth="1"/>
    <col min="1543" max="1543" width="14.5703125" style="226" customWidth="1"/>
    <col min="1544" max="1792" width="9.140625" style="226"/>
    <col min="1793" max="1793" width="5.5703125" style="226" customWidth="1"/>
    <col min="1794" max="1794" width="47.7109375" style="226" customWidth="1"/>
    <col min="1795" max="1795" width="9.140625" style="226"/>
    <col min="1796" max="1796" width="10" style="226" customWidth="1"/>
    <col min="1797" max="1797" width="12.7109375" style="226" customWidth="1"/>
    <col min="1798" max="1798" width="0" style="226" hidden="1" customWidth="1"/>
    <col min="1799" max="1799" width="14.5703125" style="226" customWidth="1"/>
    <col min="1800" max="2048" width="9.140625" style="226"/>
    <col min="2049" max="2049" width="5.5703125" style="226" customWidth="1"/>
    <col min="2050" max="2050" width="47.7109375" style="226" customWidth="1"/>
    <col min="2051" max="2051" width="9.140625" style="226"/>
    <col min="2052" max="2052" width="10" style="226" customWidth="1"/>
    <col min="2053" max="2053" width="12.7109375" style="226" customWidth="1"/>
    <col min="2054" max="2054" width="0" style="226" hidden="1" customWidth="1"/>
    <col min="2055" max="2055" width="14.5703125" style="226" customWidth="1"/>
    <col min="2056" max="2304" width="9.140625" style="226"/>
    <col min="2305" max="2305" width="5.5703125" style="226" customWidth="1"/>
    <col min="2306" max="2306" width="47.7109375" style="226" customWidth="1"/>
    <col min="2307" max="2307" width="9.140625" style="226"/>
    <col min="2308" max="2308" width="10" style="226" customWidth="1"/>
    <col min="2309" max="2309" width="12.7109375" style="226" customWidth="1"/>
    <col min="2310" max="2310" width="0" style="226" hidden="1" customWidth="1"/>
    <col min="2311" max="2311" width="14.5703125" style="226" customWidth="1"/>
    <col min="2312" max="2560" width="9.140625" style="226"/>
    <col min="2561" max="2561" width="5.5703125" style="226" customWidth="1"/>
    <col min="2562" max="2562" width="47.7109375" style="226" customWidth="1"/>
    <col min="2563" max="2563" width="9.140625" style="226"/>
    <col min="2564" max="2564" width="10" style="226" customWidth="1"/>
    <col min="2565" max="2565" width="12.7109375" style="226" customWidth="1"/>
    <col min="2566" max="2566" width="0" style="226" hidden="1" customWidth="1"/>
    <col min="2567" max="2567" width="14.5703125" style="226" customWidth="1"/>
    <col min="2568" max="2816" width="9.140625" style="226"/>
    <col min="2817" max="2817" width="5.5703125" style="226" customWidth="1"/>
    <col min="2818" max="2818" width="47.7109375" style="226" customWidth="1"/>
    <col min="2819" max="2819" width="9.140625" style="226"/>
    <col min="2820" max="2820" width="10" style="226" customWidth="1"/>
    <col min="2821" max="2821" width="12.7109375" style="226" customWidth="1"/>
    <col min="2822" max="2822" width="0" style="226" hidden="1" customWidth="1"/>
    <col min="2823" max="2823" width="14.5703125" style="226" customWidth="1"/>
    <col min="2824" max="3072" width="9.140625" style="226"/>
    <col min="3073" max="3073" width="5.5703125" style="226" customWidth="1"/>
    <col min="3074" max="3074" width="47.7109375" style="226" customWidth="1"/>
    <col min="3075" max="3075" width="9.140625" style="226"/>
    <col min="3076" max="3076" width="10" style="226" customWidth="1"/>
    <col min="3077" max="3077" width="12.7109375" style="226" customWidth="1"/>
    <col min="3078" max="3078" width="0" style="226" hidden="1" customWidth="1"/>
    <col min="3079" max="3079" width="14.5703125" style="226" customWidth="1"/>
    <col min="3080" max="3328" width="9.140625" style="226"/>
    <col min="3329" max="3329" width="5.5703125" style="226" customWidth="1"/>
    <col min="3330" max="3330" width="47.7109375" style="226" customWidth="1"/>
    <col min="3331" max="3331" width="9.140625" style="226"/>
    <col min="3332" max="3332" width="10" style="226" customWidth="1"/>
    <col min="3333" max="3333" width="12.7109375" style="226" customWidth="1"/>
    <col min="3334" max="3334" width="0" style="226" hidden="1" customWidth="1"/>
    <col min="3335" max="3335" width="14.5703125" style="226" customWidth="1"/>
    <col min="3336" max="3584" width="9.140625" style="226"/>
    <col min="3585" max="3585" width="5.5703125" style="226" customWidth="1"/>
    <col min="3586" max="3586" width="47.7109375" style="226" customWidth="1"/>
    <col min="3587" max="3587" width="9.140625" style="226"/>
    <col min="3588" max="3588" width="10" style="226" customWidth="1"/>
    <col min="3589" max="3589" width="12.7109375" style="226" customWidth="1"/>
    <col min="3590" max="3590" width="0" style="226" hidden="1" customWidth="1"/>
    <col min="3591" max="3591" width="14.5703125" style="226" customWidth="1"/>
    <col min="3592" max="3840" width="9.140625" style="226"/>
    <col min="3841" max="3841" width="5.5703125" style="226" customWidth="1"/>
    <col min="3842" max="3842" width="47.7109375" style="226" customWidth="1"/>
    <col min="3843" max="3843" width="9.140625" style="226"/>
    <col min="3844" max="3844" width="10" style="226" customWidth="1"/>
    <col min="3845" max="3845" width="12.7109375" style="226" customWidth="1"/>
    <col min="3846" max="3846" width="0" style="226" hidden="1" customWidth="1"/>
    <col min="3847" max="3847" width="14.5703125" style="226" customWidth="1"/>
    <col min="3848" max="4096" width="9.140625" style="226"/>
    <col min="4097" max="4097" width="5.5703125" style="226" customWidth="1"/>
    <col min="4098" max="4098" width="47.7109375" style="226" customWidth="1"/>
    <col min="4099" max="4099" width="9.140625" style="226"/>
    <col min="4100" max="4100" width="10" style="226" customWidth="1"/>
    <col min="4101" max="4101" width="12.7109375" style="226" customWidth="1"/>
    <col min="4102" max="4102" width="0" style="226" hidden="1" customWidth="1"/>
    <col min="4103" max="4103" width="14.5703125" style="226" customWidth="1"/>
    <col min="4104" max="4352" width="9.140625" style="226"/>
    <col min="4353" max="4353" width="5.5703125" style="226" customWidth="1"/>
    <col min="4354" max="4354" width="47.7109375" style="226" customWidth="1"/>
    <col min="4355" max="4355" width="9.140625" style="226"/>
    <col min="4356" max="4356" width="10" style="226" customWidth="1"/>
    <col min="4357" max="4357" width="12.7109375" style="226" customWidth="1"/>
    <col min="4358" max="4358" width="0" style="226" hidden="1" customWidth="1"/>
    <col min="4359" max="4359" width="14.5703125" style="226" customWidth="1"/>
    <col min="4360" max="4608" width="9.140625" style="226"/>
    <col min="4609" max="4609" width="5.5703125" style="226" customWidth="1"/>
    <col min="4610" max="4610" width="47.7109375" style="226" customWidth="1"/>
    <col min="4611" max="4611" width="9.140625" style="226"/>
    <col min="4612" max="4612" width="10" style="226" customWidth="1"/>
    <col min="4613" max="4613" width="12.7109375" style="226" customWidth="1"/>
    <col min="4614" max="4614" width="0" style="226" hidden="1" customWidth="1"/>
    <col min="4615" max="4615" width="14.5703125" style="226" customWidth="1"/>
    <col min="4616" max="4864" width="9.140625" style="226"/>
    <col min="4865" max="4865" width="5.5703125" style="226" customWidth="1"/>
    <col min="4866" max="4866" width="47.7109375" style="226" customWidth="1"/>
    <col min="4867" max="4867" width="9.140625" style="226"/>
    <col min="4868" max="4868" width="10" style="226" customWidth="1"/>
    <col min="4869" max="4869" width="12.7109375" style="226" customWidth="1"/>
    <col min="4870" max="4870" width="0" style="226" hidden="1" customWidth="1"/>
    <col min="4871" max="4871" width="14.5703125" style="226" customWidth="1"/>
    <col min="4872" max="5120" width="9.140625" style="226"/>
    <col min="5121" max="5121" width="5.5703125" style="226" customWidth="1"/>
    <col min="5122" max="5122" width="47.7109375" style="226" customWidth="1"/>
    <col min="5123" max="5123" width="9.140625" style="226"/>
    <col min="5124" max="5124" width="10" style="226" customWidth="1"/>
    <col min="5125" max="5125" width="12.7109375" style="226" customWidth="1"/>
    <col min="5126" max="5126" width="0" style="226" hidden="1" customWidth="1"/>
    <col min="5127" max="5127" width="14.5703125" style="226" customWidth="1"/>
    <col min="5128" max="5376" width="9.140625" style="226"/>
    <col min="5377" max="5377" width="5.5703125" style="226" customWidth="1"/>
    <col min="5378" max="5378" width="47.7109375" style="226" customWidth="1"/>
    <col min="5379" max="5379" width="9.140625" style="226"/>
    <col min="5380" max="5380" width="10" style="226" customWidth="1"/>
    <col min="5381" max="5381" width="12.7109375" style="226" customWidth="1"/>
    <col min="5382" max="5382" width="0" style="226" hidden="1" customWidth="1"/>
    <col min="5383" max="5383" width="14.5703125" style="226" customWidth="1"/>
    <col min="5384" max="5632" width="9.140625" style="226"/>
    <col min="5633" max="5633" width="5.5703125" style="226" customWidth="1"/>
    <col min="5634" max="5634" width="47.7109375" style="226" customWidth="1"/>
    <col min="5635" max="5635" width="9.140625" style="226"/>
    <col min="5636" max="5636" width="10" style="226" customWidth="1"/>
    <col min="5637" max="5637" width="12.7109375" style="226" customWidth="1"/>
    <col min="5638" max="5638" width="0" style="226" hidden="1" customWidth="1"/>
    <col min="5639" max="5639" width="14.5703125" style="226" customWidth="1"/>
    <col min="5640" max="5888" width="9.140625" style="226"/>
    <col min="5889" max="5889" width="5.5703125" style="226" customWidth="1"/>
    <col min="5890" max="5890" width="47.7109375" style="226" customWidth="1"/>
    <col min="5891" max="5891" width="9.140625" style="226"/>
    <col min="5892" max="5892" width="10" style="226" customWidth="1"/>
    <col min="5893" max="5893" width="12.7109375" style="226" customWidth="1"/>
    <col min="5894" max="5894" width="0" style="226" hidden="1" customWidth="1"/>
    <col min="5895" max="5895" width="14.5703125" style="226" customWidth="1"/>
    <col min="5896" max="6144" width="9.140625" style="226"/>
    <col min="6145" max="6145" width="5.5703125" style="226" customWidth="1"/>
    <col min="6146" max="6146" width="47.7109375" style="226" customWidth="1"/>
    <col min="6147" max="6147" width="9.140625" style="226"/>
    <col min="6148" max="6148" width="10" style="226" customWidth="1"/>
    <col min="6149" max="6149" width="12.7109375" style="226" customWidth="1"/>
    <col min="6150" max="6150" width="0" style="226" hidden="1" customWidth="1"/>
    <col min="6151" max="6151" width="14.5703125" style="226" customWidth="1"/>
    <col min="6152" max="6400" width="9.140625" style="226"/>
    <col min="6401" max="6401" width="5.5703125" style="226" customWidth="1"/>
    <col min="6402" max="6402" width="47.7109375" style="226" customWidth="1"/>
    <col min="6403" max="6403" width="9.140625" style="226"/>
    <col min="6404" max="6404" width="10" style="226" customWidth="1"/>
    <col min="6405" max="6405" width="12.7109375" style="226" customWidth="1"/>
    <col min="6406" max="6406" width="0" style="226" hidden="1" customWidth="1"/>
    <col min="6407" max="6407" width="14.5703125" style="226" customWidth="1"/>
    <col min="6408" max="6656" width="9.140625" style="226"/>
    <col min="6657" max="6657" width="5.5703125" style="226" customWidth="1"/>
    <col min="6658" max="6658" width="47.7109375" style="226" customWidth="1"/>
    <col min="6659" max="6659" width="9.140625" style="226"/>
    <col min="6660" max="6660" width="10" style="226" customWidth="1"/>
    <col min="6661" max="6661" width="12.7109375" style="226" customWidth="1"/>
    <col min="6662" max="6662" width="0" style="226" hidden="1" customWidth="1"/>
    <col min="6663" max="6663" width="14.5703125" style="226" customWidth="1"/>
    <col min="6664" max="6912" width="9.140625" style="226"/>
    <col min="6913" max="6913" width="5.5703125" style="226" customWidth="1"/>
    <col min="6914" max="6914" width="47.7109375" style="226" customWidth="1"/>
    <col min="6915" max="6915" width="9.140625" style="226"/>
    <col min="6916" max="6916" width="10" style="226" customWidth="1"/>
    <col min="6917" max="6917" width="12.7109375" style="226" customWidth="1"/>
    <col min="6918" max="6918" width="0" style="226" hidden="1" customWidth="1"/>
    <col min="6919" max="6919" width="14.5703125" style="226" customWidth="1"/>
    <col min="6920" max="7168" width="9.140625" style="226"/>
    <col min="7169" max="7169" width="5.5703125" style="226" customWidth="1"/>
    <col min="7170" max="7170" width="47.7109375" style="226" customWidth="1"/>
    <col min="7171" max="7171" width="9.140625" style="226"/>
    <col min="7172" max="7172" width="10" style="226" customWidth="1"/>
    <col min="7173" max="7173" width="12.7109375" style="226" customWidth="1"/>
    <col min="7174" max="7174" width="0" style="226" hidden="1" customWidth="1"/>
    <col min="7175" max="7175" width="14.5703125" style="226" customWidth="1"/>
    <col min="7176" max="7424" width="9.140625" style="226"/>
    <col min="7425" max="7425" width="5.5703125" style="226" customWidth="1"/>
    <col min="7426" max="7426" width="47.7109375" style="226" customWidth="1"/>
    <col min="7427" max="7427" width="9.140625" style="226"/>
    <col min="7428" max="7428" width="10" style="226" customWidth="1"/>
    <col min="7429" max="7429" width="12.7109375" style="226" customWidth="1"/>
    <col min="7430" max="7430" width="0" style="226" hidden="1" customWidth="1"/>
    <col min="7431" max="7431" width="14.5703125" style="226" customWidth="1"/>
    <col min="7432" max="7680" width="9.140625" style="226"/>
    <col min="7681" max="7681" width="5.5703125" style="226" customWidth="1"/>
    <col min="7682" max="7682" width="47.7109375" style="226" customWidth="1"/>
    <col min="7683" max="7683" width="9.140625" style="226"/>
    <col min="7684" max="7684" width="10" style="226" customWidth="1"/>
    <col min="7685" max="7685" width="12.7109375" style="226" customWidth="1"/>
    <col min="7686" max="7686" width="0" style="226" hidden="1" customWidth="1"/>
    <col min="7687" max="7687" width="14.5703125" style="226" customWidth="1"/>
    <col min="7688" max="7936" width="9.140625" style="226"/>
    <col min="7937" max="7937" width="5.5703125" style="226" customWidth="1"/>
    <col min="7938" max="7938" width="47.7109375" style="226" customWidth="1"/>
    <col min="7939" max="7939" width="9.140625" style="226"/>
    <col min="7940" max="7940" width="10" style="226" customWidth="1"/>
    <col min="7941" max="7941" width="12.7109375" style="226" customWidth="1"/>
    <col min="7942" max="7942" width="0" style="226" hidden="1" customWidth="1"/>
    <col min="7943" max="7943" width="14.5703125" style="226" customWidth="1"/>
    <col min="7944" max="8192" width="9.140625" style="226"/>
    <col min="8193" max="8193" width="5.5703125" style="226" customWidth="1"/>
    <col min="8194" max="8194" width="47.7109375" style="226" customWidth="1"/>
    <col min="8195" max="8195" width="9.140625" style="226"/>
    <col min="8196" max="8196" width="10" style="226" customWidth="1"/>
    <col min="8197" max="8197" width="12.7109375" style="226" customWidth="1"/>
    <col min="8198" max="8198" width="0" style="226" hidden="1" customWidth="1"/>
    <col min="8199" max="8199" width="14.5703125" style="226" customWidth="1"/>
    <col min="8200" max="8448" width="9.140625" style="226"/>
    <col min="8449" max="8449" width="5.5703125" style="226" customWidth="1"/>
    <col min="8450" max="8450" width="47.7109375" style="226" customWidth="1"/>
    <col min="8451" max="8451" width="9.140625" style="226"/>
    <col min="8452" max="8452" width="10" style="226" customWidth="1"/>
    <col min="8453" max="8453" width="12.7109375" style="226" customWidth="1"/>
    <col min="8454" max="8454" width="0" style="226" hidden="1" customWidth="1"/>
    <col min="8455" max="8455" width="14.5703125" style="226" customWidth="1"/>
    <col min="8456" max="8704" width="9.140625" style="226"/>
    <col min="8705" max="8705" width="5.5703125" style="226" customWidth="1"/>
    <col min="8706" max="8706" width="47.7109375" style="226" customWidth="1"/>
    <col min="8707" max="8707" width="9.140625" style="226"/>
    <col min="8708" max="8708" width="10" style="226" customWidth="1"/>
    <col min="8709" max="8709" width="12.7109375" style="226" customWidth="1"/>
    <col min="8710" max="8710" width="0" style="226" hidden="1" customWidth="1"/>
    <col min="8711" max="8711" width="14.5703125" style="226" customWidth="1"/>
    <col min="8712" max="8960" width="9.140625" style="226"/>
    <col min="8961" max="8961" width="5.5703125" style="226" customWidth="1"/>
    <col min="8962" max="8962" width="47.7109375" style="226" customWidth="1"/>
    <col min="8963" max="8963" width="9.140625" style="226"/>
    <col min="8964" max="8964" width="10" style="226" customWidth="1"/>
    <col min="8965" max="8965" width="12.7109375" style="226" customWidth="1"/>
    <col min="8966" max="8966" width="0" style="226" hidden="1" customWidth="1"/>
    <col min="8967" max="8967" width="14.5703125" style="226" customWidth="1"/>
    <col min="8968" max="9216" width="9.140625" style="226"/>
    <col min="9217" max="9217" width="5.5703125" style="226" customWidth="1"/>
    <col min="9218" max="9218" width="47.7109375" style="226" customWidth="1"/>
    <col min="9219" max="9219" width="9.140625" style="226"/>
    <col min="9220" max="9220" width="10" style="226" customWidth="1"/>
    <col min="9221" max="9221" width="12.7109375" style="226" customWidth="1"/>
    <col min="9222" max="9222" width="0" style="226" hidden="1" customWidth="1"/>
    <col min="9223" max="9223" width="14.5703125" style="226" customWidth="1"/>
    <col min="9224" max="9472" width="9.140625" style="226"/>
    <col min="9473" max="9473" width="5.5703125" style="226" customWidth="1"/>
    <col min="9474" max="9474" width="47.7109375" style="226" customWidth="1"/>
    <col min="9475" max="9475" width="9.140625" style="226"/>
    <col min="9476" max="9476" width="10" style="226" customWidth="1"/>
    <col min="9477" max="9477" width="12.7109375" style="226" customWidth="1"/>
    <col min="9478" max="9478" width="0" style="226" hidden="1" customWidth="1"/>
    <col min="9479" max="9479" width="14.5703125" style="226" customWidth="1"/>
    <col min="9480" max="9728" width="9.140625" style="226"/>
    <col min="9729" max="9729" width="5.5703125" style="226" customWidth="1"/>
    <col min="9730" max="9730" width="47.7109375" style="226" customWidth="1"/>
    <col min="9731" max="9731" width="9.140625" style="226"/>
    <col min="9732" max="9732" width="10" style="226" customWidth="1"/>
    <col min="9733" max="9733" width="12.7109375" style="226" customWidth="1"/>
    <col min="9734" max="9734" width="0" style="226" hidden="1" customWidth="1"/>
    <col min="9735" max="9735" width="14.5703125" style="226" customWidth="1"/>
    <col min="9736" max="9984" width="9.140625" style="226"/>
    <col min="9985" max="9985" width="5.5703125" style="226" customWidth="1"/>
    <col min="9986" max="9986" width="47.7109375" style="226" customWidth="1"/>
    <col min="9987" max="9987" width="9.140625" style="226"/>
    <col min="9988" max="9988" width="10" style="226" customWidth="1"/>
    <col min="9989" max="9989" width="12.7109375" style="226" customWidth="1"/>
    <col min="9990" max="9990" width="0" style="226" hidden="1" customWidth="1"/>
    <col min="9991" max="9991" width="14.5703125" style="226" customWidth="1"/>
    <col min="9992" max="10240" width="9.140625" style="226"/>
    <col min="10241" max="10241" width="5.5703125" style="226" customWidth="1"/>
    <col min="10242" max="10242" width="47.7109375" style="226" customWidth="1"/>
    <col min="10243" max="10243" width="9.140625" style="226"/>
    <col min="10244" max="10244" width="10" style="226" customWidth="1"/>
    <col min="10245" max="10245" width="12.7109375" style="226" customWidth="1"/>
    <col min="10246" max="10246" width="0" style="226" hidden="1" customWidth="1"/>
    <col min="10247" max="10247" width="14.5703125" style="226" customWidth="1"/>
    <col min="10248" max="10496" width="9.140625" style="226"/>
    <col min="10497" max="10497" width="5.5703125" style="226" customWidth="1"/>
    <col min="10498" max="10498" width="47.7109375" style="226" customWidth="1"/>
    <col min="10499" max="10499" width="9.140625" style="226"/>
    <col min="10500" max="10500" width="10" style="226" customWidth="1"/>
    <col min="10501" max="10501" width="12.7109375" style="226" customWidth="1"/>
    <col min="10502" max="10502" width="0" style="226" hidden="1" customWidth="1"/>
    <col min="10503" max="10503" width="14.5703125" style="226" customWidth="1"/>
    <col min="10504" max="10752" width="9.140625" style="226"/>
    <col min="10753" max="10753" width="5.5703125" style="226" customWidth="1"/>
    <col min="10754" max="10754" width="47.7109375" style="226" customWidth="1"/>
    <col min="10755" max="10755" width="9.140625" style="226"/>
    <col min="10756" max="10756" width="10" style="226" customWidth="1"/>
    <col min="10757" max="10757" width="12.7109375" style="226" customWidth="1"/>
    <col min="10758" max="10758" width="0" style="226" hidden="1" customWidth="1"/>
    <col min="10759" max="10759" width="14.5703125" style="226" customWidth="1"/>
    <col min="10760" max="11008" width="9.140625" style="226"/>
    <col min="11009" max="11009" width="5.5703125" style="226" customWidth="1"/>
    <col min="11010" max="11010" width="47.7109375" style="226" customWidth="1"/>
    <col min="11011" max="11011" width="9.140625" style="226"/>
    <col min="11012" max="11012" width="10" style="226" customWidth="1"/>
    <col min="11013" max="11013" width="12.7109375" style="226" customWidth="1"/>
    <col min="11014" max="11014" width="0" style="226" hidden="1" customWidth="1"/>
    <col min="11015" max="11015" width="14.5703125" style="226" customWidth="1"/>
    <col min="11016" max="11264" width="9.140625" style="226"/>
    <col min="11265" max="11265" width="5.5703125" style="226" customWidth="1"/>
    <col min="11266" max="11266" width="47.7109375" style="226" customWidth="1"/>
    <col min="11267" max="11267" width="9.140625" style="226"/>
    <col min="11268" max="11268" width="10" style="226" customWidth="1"/>
    <col min="11269" max="11269" width="12.7109375" style="226" customWidth="1"/>
    <col min="11270" max="11270" width="0" style="226" hidden="1" customWidth="1"/>
    <col min="11271" max="11271" width="14.5703125" style="226" customWidth="1"/>
    <col min="11272" max="11520" width="9.140625" style="226"/>
    <col min="11521" max="11521" width="5.5703125" style="226" customWidth="1"/>
    <col min="11522" max="11522" width="47.7109375" style="226" customWidth="1"/>
    <col min="11523" max="11523" width="9.140625" style="226"/>
    <col min="11524" max="11524" width="10" style="226" customWidth="1"/>
    <col min="11525" max="11525" width="12.7109375" style="226" customWidth="1"/>
    <col min="11526" max="11526" width="0" style="226" hidden="1" customWidth="1"/>
    <col min="11527" max="11527" width="14.5703125" style="226" customWidth="1"/>
    <col min="11528" max="11776" width="9.140625" style="226"/>
    <col min="11777" max="11777" width="5.5703125" style="226" customWidth="1"/>
    <col min="11778" max="11778" width="47.7109375" style="226" customWidth="1"/>
    <col min="11779" max="11779" width="9.140625" style="226"/>
    <col min="11780" max="11780" width="10" style="226" customWidth="1"/>
    <col min="11781" max="11781" width="12.7109375" style="226" customWidth="1"/>
    <col min="11782" max="11782" width="0" style="226" hidden="1" customWidth="1"/>
    <col min="11783" max="11783" width="14.5703125" style="226" customWidth="1"/>
    <col min="11784" max="12032" width="9.140625" style="226"/>
    <col min="12033" max="12033" width="5.5703125" style="226" customWidth="1"/>
    <col min="12034" max="12034" width="47.7109375" style="226" customWidth="1"/>
    <col min="12035" max="12035" width="9.140625" style="226"/>
    <col min="12036" max="12036" width="10" style="226" customWidth="1"/>
    <col min="12037" max="12037" width="12.7109375" style="226" customWidth="1"/>
    <col min="12038" max="12038" width="0" style="226" hidden="1" customWidth="1"/>
    <col min="12039" max="12039" width="14.5703125" style="226" customWidth="1"/>
    <col min="12040" max="12288" width="9.140625" style="226"/>
    <col min="12289" max="12289" width="5.5703125" style="226" customWidth="1"/>
    <col min="12290" max="12290" width="47.7109375" style="226" customWidth="1"/>
    <col min="12291" max="12291" width="9.140625" style="226"/>
    <col min="12292" max="12292" width="10" style="226" customWidth="1"/>
    <col min="12293" max="12293" width="12.7109375" style="226" customWidth="1"/>
    <col min="12294" max="12294" width="0" style="226" hidden="1" customWidth="1"/>
    <col min="12295" max="12295" width="14.5703125" style="226" customWidth="1"/>
    <col min="12296" max="12544" width="9.140625" style="226"/>
    <col min="12545" max="12545" width="5.5703125" style="226" customWidth="1"/>
    <col min="12546" max="12546" width="47.7109375" style="226" customWidth="1"/>
    <col min="12547" max="12547" width="9.140625" style="226"/>
    <col min="12548" max="12548" width="10" style="226" customWidth="1"/>
    <col min="12549" max="12549" width="12.7109375" style="226" customWidth="1"/>
    <col min="12550" max="12550" width="0" style="226" hidden="1" customWidth="1"/>
    <col min="12551" max="12551" width="14.5703125" style="226" customWidth="1"/>
    <col min="12552" max="12800" width="9.140625" style="226"/>
    <col min="12801" max="12801" width="5.5703125" style="226" customWidth="1"/>
    <col min="12802" max="12802" width="47.7109375" style="226" customWidth="1"/>
    <col min="12803" max="12803" width="9.140625" style="226"/>
    <col min="12804" max="12804" width="10" style="226" customWidth="1"/>
    <col min="12805" max="12805" width="12.7109375" style="226" customWidth="1"/>
    <col min="12806" max="12806" width="0" style="226" hidden="1" customWidth="1"/>
    <col min="12807" max="12807" width="14.5703125" style="226" customWidth="1"/>
    <col min="12808" max="13056" width="9.140625" style="226"/>
    <col min="13057" max="13057" width="5.5703125" style="226" customWidth="1"/>
    <col min="13058" max="13058" width="47.7109375" style="226" customWidth="1"/>
    <col min="13059" max="13059" width="9.140625" style="226"/>
    <col min="13060" max="13060" width="10" style="226" customWidth="1"/>
    <col min="13061" max="13061" width="12.7109375" style="226" customWidth="1"/>
    <col min="13062" max="13062" width="0" style="226" hidden="1" customWidth="1"/>
    <col min="13063" max="13063" width="14.5703125" style="226" customWidth="1"/>
    <col min="13064" max="13312" width="9.140625" style="226"/>
    <col min="13313" max="13313" width="5.5703125" style="226" customWidth="1"/>
    <col min="13314" max="13314" width="47.7109375" style="226" customWidth="1"/>
    <col min="13315" max="13315" width="9.140625" style="226"/>
    <col min="13316" max="13316" width="10" style="226" customWidth="1"/>
    <col min="13317" max="13317" width="12.7109375" style="226" customWidth="1"/>
    <col min="13318" max="13318" width="0" style="226" hidden="1" customWidth="1"/>
    <col min="13319" max="13319" width="14.5703125" style="226" customWidth="1"/>
    <col min="13320" max="13568" width="9.140625" style="226"/>
    <col min="13569" max="13569" width="5.5703125" style="226" customWidth="1"/>
    <col min="13570" max="13570" width="47.7109375" style="226" customWidth="1"/>
    <col min="13571" max="13571" width="9.140625" style="226"/>
    <col min="13572" max="13572" width="10" style="226" customWidth="1"/>
    <col min="13573" max="13573" width="12.7109375" style="226" customWidth="1"/>
    <col min="13574" max="13574" width="0" style="226" hidden="1" customWidth="1"/>
    <col min="13575" max="13575" width="14.5703125" style="226" customWidth="1"/>
    <col min="13576" max="13824" width="9.140625" style="226"/>
    <col min="13825" max="13825" width="5.5703125" style="226" customWidth="1"/>
    <col min="13826" max="13826" width="47.7109375" style="226" customWidth="1"/>
    <col min="13827" max="13827" width="9.140625" style="226"/>
    <col min="13828" max="13828" width="10" style="226" customWidth="1"/>
    <col min="13829" max="13829" width="12.7109375" style="226" customWidth="1"/>
    <col min="13830" max="13830" width="0" style="226" hidden="1" customWidth="1"/>
    <col min="13831" max="13831" width="14.5703125" style="226" customWidth="1"/>
    <col min="13832" max="14080" width="9.140625" style="226"/>
    <col min="14081" max="14081" width="5.5703125" style="226" customWidth="1"/>
    <col min="14082" max="14082" width="47.7109375" style="226" customWidth="1"/>
    <col min="14083" max="14083" width="9.140625" style="226"/>
    <col min="14084" max="14084" width="10" style="226" customWidth="1"/>
    <col min="14085" max="14085" width="12.7109375" style="226" customWidth="1"/>
    <col min="14086" max="14086" width="0" style="226" hidden="1" customWidth="1"/>
    <col min="14087" max="14087" width="14.5703125" style="226" customWidth="1"/>
    <col min="14088" max="14336" width="9.140625" style="226"/>
    <col min="14337" max="14337" width="5.5703125" style="226" customWidth="1"/>
    <col min="14338" max="14338" width="47.7109375" style="226" customWidth="1"/>
    <col min="14339" max="14339" width="9.140625" style="226"/>
    <col min="14340" max="14340" width="10" style="226" customWidth="1"/>
    <col min="14341" max="14341" width="12.7109375" style="226" customWidth="1"/>
    <col min="14342" max="14342" width="0" style="226" hidden="1" customWidth="1"/>
    <col min="14343" max="14343" width="14.5703125" style="226" customWidth="1"/>
    <col min="14344" max="14592" width="9.140625" style="226"/>
    <col min="14593" max="14593" width="5.5703125" style="226" customWidth="1"/>
    <col min="14594" max="14594" width="47.7109375" style="226" customWidth="1"/>
    <col min="14595" max="14595" width="9.140625" style="226"/>
    <col min="14596" max="14596" width="10" style="226" customWidth="1"/>
    <col min="14597" max="14597" width="12.7109375" style="226" customWidth="1"/>
    <col min="14598" max="14598" width="0" style="226" hidden="1" customWidth="1"/>
    <col min="14599" max="14599" width="14.5703125" style="226" customWidth="1"/>
    <col min="14600" max="14848" width="9.140625" style="226"/>
    <col min="14849" max="14849" width="5.5703125" style="226" customWidth="1"/>
    <col min="14850" max="14850" width="47.7109375" style="226" customWidth="1"/>
    <col min="14851" max="14851" width="9.140625" style="226"/>
    <col min="14852" max="14852" width="10" style="226" customWidth="1"/>
    <col min="14853" max="14853" width="12.7109375" style="226" customWidth="1"/>
    <col min="14854" max="14854" width="0" style="226" hidden="1" customWidth="1"/>
    <col min="14855" max="14855" width="14.5703125" style="226" customWidth="1"/>
    <col min="14856" max="15104" width="9.140625" style="226"/>
    <col min="15105" max="15105" width="5.5703125" style="226" customWidth="1"/>
    <col min="15106" max="15106" width="47.7109375" style="226" customWidth="1"/>
    <col min="15107" max="15107" width="9.140625" style="226"/>
    <col min="15108" max="15108" width="10" style="226" customWidth="1"/>
    <col min="15109" max="15109" width="12.7109375" style="226" customWidth="1"/>
    <col min="15110" max="15110" width="0" style="226" hidden="1" customWidth="1"/>
    <col min="15111" max="15111" width="14.5703125" style="226" customWidth="1"/>
    <col min="15112" max="15360" width="9.140625" style="226"/>
    <col min="15361" max="15361" width="5.5703125" style="226" customWidth="1"/>
    <col min="15362" max="15362" width="47.7109375" style="226" customWidth="1"/>
    <col min="15363" max="15363" width="9.140625" style="226"/>
    <col min="15364" max="15364" width="10" style="226" customWidth="1"/>
    <col min="15365" max="15365" width="12.7109375" style="226" customWidth="1"/>
    <col min="15366" max="15366" width="0" style="226" hidden="1" customWidth="1"/>
    <col min="15367" max="15367" width="14.5703125" style="226" customWidth="1"/>
    <col min="15368" max="15616" width="9.140625" style="226"/>
    <col min="15617" max="15617" width="5.5703125" style="226" customWidth="1"/>
    <col min="15618" max="15618" width="47.7109375" style="226" customWidth="1"/>
    <col min="15619" max="15619" width="9.140625" style="226"/>
    <col min="15620" max="15620" width="10" style="226" customWidth="1"/>
    <col min="15621" max="15621" width="12.7109375" style="226" customWidth="1"/>
    <col min="15622" max="15622" width="0" style="226" hidden="1" customWidth="1"/>
    <col min="15623" max="15623" width="14.5703125" style="226" customWidth="1"/>
    <col min="15624" max="15872" width="9.140625" style="226"/>
    <col min="15873" max="15873" width="5.5703125" style="226" customWidth="1"/>
    <col min="15874" max="15874" width="47.7109375" style="226" customWidth="1"/>
    <col min="15875" max="15875" width="9.140625" style="226"/>
    <col min="15876" max="15876" width="10" style="226" customWidth="1"/>
    <col min="15877" max="15877" width="12.7109375" style="226" customWidth="1"/>
    <col min="15878" max="15878" width="0" style="226" hidden="1" customWidth="1"/>
    <col min="15879" max="15879" width="14.5703125" style="226" customWidth="1"/>
    <col min="15880" max="16128" width="9.140625" style="226"/>
    <col min="16129" max="16129" width="5.5703125" style="226" customWidth="1"/>
    <col min="16130" max="16130" width="47.7109375" style="226" customWidth="1"/>
    <col min="16131" max="16131" width="9.140625" style="226"/>
    <col min="16132" max="16132" width="10" style="226" customWidth="1"/>
    <col min="16133" max="16133" width="12.7109375" style="226" customWidth="1"/>
    <col min="16134" max="16134" width="0" style="226" hidden="1" customWidth="1"/>
    <col min="16135" max="16135" width="14.5703125" style="226" customWidth="1"/>
    <col min="16136" max="16384" width="9.140625" style="226"/>
  </cols>
  <sheetData>
    <row r="2" spans="1:10" s="217" customFormat="1" ht="15.75">
      <c r="A2" s="215"/>
      <c r="B2" s="216" t="s">
        <v>663</v>
      </c>
      <c r="C2" s="216"/>
      <c r="D2" s="216"/>
      <c r="E2" s="216"/>
      <c r="F2" s="216"/>
      <c r="G2" s="216"/>
    </row>
    <row r="3" spans="1:10" s="217" customFormat="1" ht="15.75">
      <c r="A3" s="215"/>
      <c r="B3" s="218"/>
      <c r="C3" s="218"/>
      <c r="D3" s="218"/>
      <c r="E3" s="218"/>
      <c r="F3" s="218"/>
      <c r="G3" s="218"/>
    </row>
    <row r="4" spans="1:10">
      <c r="A4" s="219"/>
      <c r="B4" s="220"/>
      <c r="C4" s="221" t="s">
        <v>664</v>
      </c>
      <c r="D4" s="222" t="s">
        <v>665</v>
      </c>
      <c r="E4" s="223" t="s">
        <v>666</v>
      </c>
      <c r="F4" s="224"/>
    </row>
    <row r="5" spans="1:10" s="233" customFormat="1" ht="15.75">
      <c r="A5" s="227" t="s">
        <v>667</v>
      </c>
      <c r="B5" s="228" t="s">
        <v>668</v>
      </c>
      <c r="C5" s="229"/>
      <c r="D5" s="230"/>
      <c r="E5" s="231"/>
      <c r="F5" s="232"/>
      <c r="G5" s="231"/>
    </row>
    <row r="6" spans="1:10">
      <c r="A6" s="234"/>
      <c r="B6" s="235"/>
      <c r="C6" s="236"/>
      <c r="D6" s="237"/>
      <c r="E6" s="238"/>
      <c r="F6" s="239"/>
      <c r="G6" s="240"/>
    </row>
    <row r="7" spans="1:10">
      <c r="A7" s="234" t="str">
        <f>MID($A$5,3,5)&amp;COUNTA($A$5:A6)</f>
        <v>1.1</v>
      </c>
      <c r="B7" s="241" t="s">
        <v>669</v>
      </c>
      <c r="C7" s="236"/>
      <c r="D7" s="242"/>
      <c r="E7" s="243"/>
      <c r="F7" s="239"/>
      <c r="G7" s="240"/>
    </row>
    <row r="8" spans="1:10" ht="60">
      <c r="A8" s="234"/>
      <c r="B8" s="244" t="s">
        <v>670</v>
      </c>
      <c r="C8" s="236" t="s">
        <v>671</v>
      </c>
      <c r="D8" s="237">
        <v>1</v>
      </c>
      <c r="E8" s="245">
        <v>0</v>
      </c>
      <c r="F8" s="239"/>
      <c r="G8" s="246">
        <f>E8*D8</f>
        <v>0</v>
      </c>
    </row>
    <row r="9" spans="1:10">
      <c r="A9" s="234"/>
      <c r="B9" s="247" t="str">
        <f>"kompl.st."&amp;MID($A$5,3,5)&amp;COUNTA($A$6:A9)</f>
        <v>kompl.st.1.1</v>
      </c>
      <c r="C9" s="248" t="s">
        <v>671</v>
      </c>
      <c r="D9" s="237">
        <v>1</v>
      </c>
      <c r="E9" s="249"/>
      <c r="F9" s="250"/>
      <c r="G9" s="251"/>
    </row>
    <row r="10" spans="1:10">
      <c r="A10" s="234"/>
      <c r="B10" s="252"/>
      <c r="C10" s="253"/>
      <c r="D10" s="254"/>
      <c r="E10" s="249"/>
      <c r="F10" s="250"/>
      <c r="G10" s="251"/>
    </row>
    <row r="11" spans="1:10" s="262" customFormat="1">
      <c r="A11" s="255"/>
      <c r="B11" s="256" t="str">
        <f>$A$5&amp;" "&amp;$B$5&amp;" UKUPNO:"</f>
        <v>F.1. PRIPREMNI RADOVI UKUPNO:</v>
      </c>
      <c r="C11" s="257"/>
      <c r="D11" s="258"/>
      <c r="E11" s="259"/>
      <c r="F11" s="260"/>
      <c r="G11" s="261">
        <f>SUM(G8:G10)</f>
        <v>0</v>
      </c>
    </row>
    <row r="12" spans="1:10">
      <c r="A12" s="263"/>
      <c r="B12" s="264"/>
      <c r="C12" s="265"/>
      <c r="D12" s="266"/>
      <c r="E12" s="267"/>
      <c r="F12" s="268"/>
      <c r="G12" s="269"/>
    </row>
    <row r="13" spans="1:10" s="233" customFormat="1" ht="15.75">
      <c r="A13" s="227" t="s">
        <v>672</v>
      </c>
      <c r="B13" s="228" t="s">
        <v>673</v>
      </c>
      <c r="C13" s="229"/>
      <c r="D13" s="230"/>
      <c r="E13" s="231"/>
      <c r="F13" s="232"/>
      <c r="G13" s="231"/>
    </row>
    <row r="14" spans="1:10">
      <c r="A14" s="270"/>
      <c r="B14" s="271"/>
      <c r="C14" s="236"/>
      <c r="D14" s="237"/>
      <c r="E14" s="251"/>
      <c r="F14" s="239"/>
    </row>
    <row r="15" spans="1:10" ht="45">
      <c r="A15" s="234" t="str">
        <f>""&amp;MID($A$13,3,5)&amp;COUNTA($A$13:A14)</f>
        <v>2.1</v>
      </c>
      <c r="B15" s="272" t="s">
        <v>674</v>
      </c>
      <c r="C15" s="236"/>
      <c r="D15" s="237"/>
      <c r="E15" s="251"/>
      <c r="F15" s="239"/>
      <c r="G15" s="240"/>
    </row>
    <row r="16" spans="1:10">
      <c r="A16" s="234"/>
      <c r="B16" s="273" t="s">
        <v>675</v>
      </c>
      <c r="C16" s="274" t="s">
        <v>80</v>
      </c>
      <c r="D16" s="275">
        <v>2</v>
      </c>
      <c r="E16" s="249">
        <v>0</v>
      </c>
      <c r="F16" s="275"/>
      <c r="G16" s="251">
        <f>E16*D16</f>
        <v>0</v>
      </c>
      <c r="I16" s="276"/>
      <c r="J16" s="277"/>
    </row>
    <row r="17" spans="1:11">
      <c r="A17" s="234"/>
      <c r="B17" s="273" t="s">
        <v>676</v>
      </c>
      <c r="C17" s="274" t="s">
        <v>80</v>
      </c>
      <c r="D17" s="275">
        <v>1</v>
      </c>
      <c r="E17" s="249">
        <v>0</v>
      </c>
      <c r="F17" s="275"/>
      <c r="G17" s="251">
        <f>E17*D17</f>
        <v>0</v>
      </c>
      <c r="I17" s="276"/>
      <c r="J17" s="277"/>
    </row>
    <row r="18" spans="1:11">
      <c r="A18" s="234"/>
      <c r="B18" s="247" t="str">
        <f>"kompl.st."&amp;MID($A$13,3,5)&amp;COUNTA($A$14:A18)</f>
        <v>kompl.st.2.1</v>
      </c>
      <c r="C18" s="248"/>
      <c r="D18" s="278"/>
      <c r="E18" s="249"/>
      <c r="F18" s="250"/>
      <c r="G18" s="279"/>
      <c r="I18" s="276"/>
      <c r="J18" s="277"/>
    </row>
    <row r="19" spans="1:11">
      <c r="A19" s="234"/>
      <c r="B19" s="280"/>
      <c r="C19" s="253"/>
      <c r="D19" s="254"/>
      <c r="E19" s="249"/>
      <c r="F19" s="250"/>
      <c r="G19" s="251"/>
    </row>
    <row r="20" spans="1:11" ht="60">
      <c r="A20" s="234" t="str">
        <f>""&amp;MID($A$13,3,5)&amp;COUNTA($A$13:A19)</f>
        <v>2.2</v>
      </c>
      <c r="B20" s="235" t="s">
        <v>677</v>
      </c>
      <c r="C20" s="236"/>
      <c r="D20" s="237"/>
      <c r="E20" s="249"/>
      <c r="F20" s="239"/>
      <c r="G20" s="240"/>
    </row>
    <row r="21" spans="1:11">
      <c r="A21" s="234"/>
      <c r="B21" s="235" t="s">
        <v>678</v>
      </c>
      <c r="C21" s="236" t="s">
        <v>80</v>
      </c>
      <c r="D21" s="237">
        <v>2</v>
      </c>
      <c r="E21" s="249">
        <v>0</v>
      </c>
      <c r="F21" s="250"/>
      <c r="G21" s="251">
        <f>E21*D21</f>
        <v>0</v>
      </c>
    </row>
    <row r="22" spans="1:11">
      <c r="A22" s="234"/>
      <c r="B22" s="235" t="s">
        <v>679</v>
      </c>
      <c r="C22" s="236" t="s">
        <v>80</v>
      </c>
      <c r="D22" s="237">
        <v>1</v>
      </c>
      <c r="E22" s="249">
        <v>0</v>
      </c>
      <c r="F22" s="250"/>
      <c r="G22" s="251">
        <f>E22*D22</f>
        <v>0</v>
      </c>
    </row>
    <row r="23" spans="1:11">
      <c r="A23" s="234"/>
      <c r="B23" s="272" t="s">
        <v>680</v>
      </c>
      <c r="C23" s="236" t="s">
        <v>80</v>
      </c>
      <c r="D23" s="281">
        <v>1</v>
      </c>
      <c r="E23" s="249">
        <v>0</v>
      </c>
      <c r="F23" s="239"/>
      <c r="G23" s="251">
        <f>E23*D23</f>
        <v>0</v>
      </c>
    </row>
    <row r="24" spans="1:11">
      <c r="A24" s="234"/>
      <c r="B24" s="272" t="s">
        <v>681</v>
      </c>
      <c r="C24" s="236" t="s">
        <v>80</v>
      </c>
      <c r="D24" s="237">
        <v>2</v>
      </c>
      <c r="E24" s="249">
        <v>0</v>
      </c>
      <c r="F24" s="250"/>
      <c r="G24" s="251">
        <f>E24*D24</f>
        <v>0</v>
      </c>
    </row>
    <row r="25" spans="1:11">
      <c r="A25" s="234"/>
      <c r="B25" s="247" t="str">
        <f>"kompl.st."&amp;MID($A$13,3,5)&amp;COUNTA($A$14:A25)</f>
        <v>kompl.st.2.2</v>
      </c>
      <c r="C25" s="248"/>
      <c r="D25" s="278"/>
      <c r="E25" s="249"/>
      <c r="F25" s="250"/>
      <c r="G25" s="279"/>
    </row>
    <row r="26" spans="1:11">
      <c r="A26" s="234"/>
      <c r="B26" s="280"/>
      <c r="C26" s="253"/>
      <c r="D26" s="254"/>
      <c r="E26" s="249"/>
      <c r="F26" s="250"/>
      <c r="G26" s="251"/>
    </row>
    <row r="27" spans="1:11" ht="75">
      <c r="A27" s="234" t="str">
        <f>""&amp;MID($A$13,3,5)&amp;COUNTA($A$13:A26)</f>
        <v>2.3</v>
      </c>
      <c r="B27" s="272" t="s">
        <v>682</v>
      </c>
      <c r="C27" s="236"/>
      <c r="D27" s="237"/>
      <c r="E27" s="251"/>
      <c r="F27" s="239"/>
      <c r="G27" s="240"/>
    </row>
    <row r="28" spans="1:11">
      <c r="A28" s="234"/>
      <c r="B28" s="235" t="s">
        <v>676</v>
      </c>
      <c r="C28" s="282" t="s">
        <v>80</v>
      </c>
      <c r="D28" s="283">
        <v>2</v>
      </c>
      <c r="E28" s="249">
        <v>0</v>
      </c>
      <c r="F28" s="283"/>
      <c r="G28" s="251">
        <f>E28*D28</f>
        <v>0</v>
      </c>
    </row>
    <row r="29" spans="1:11">
      <c r="A29" s="234"/>
      <c r="B29" s="235" t="s">
        <v>683</v>
      </c>
      <c r="C29" s="282" t="s">
        <v>80</v>
      </c>
      <c r="D29" s="283">
        <v>2</v>
      </c>
      <c r="E29" s="249">
        <v>0</v>
      </c>
      <c r="F29" s="283"/>
      <c r="G29" s="251">
        <f>E29*D29</f>
        <v>0</v>
      </c>
    </row>
    <row r="30" spans="1:11">
      <c r="A30" s="234"/>
      <c r="B30" s="247" t="str">
        <f>"kompl.st."&amp;MID($A$13,3,5)&amp;COUNTA($A$14:A30)</f>
        <v>kompl.st.2.3</v>
      </c>
      <c r="C30" s="282" t="s">
        <v>671</v>
      </c>
      <c r="D30" s="283"/>
      <c r="E30" s="284"/>
      <c r="F30" s="283">
        <f>$D30*E30</f>
        <v>0</v>
      </c>
      <c r="G30" s="240"/>
    </row>
    <row r="31" spans="1:11">
      <c r="A31" s="234"/>
      <c r="B31" s="280"/>
      <c r="C31" s="253"/>
      <c r="D31" s="254"/>
      <c r="E31" s="249"/>
      <c r="F31" s="275"/>
      <c r="G31" s="251"/>
      <c r="K31" s="276"/>
    </row>
    <row r="32" spans="1:11">
      <c r="A32" s="234" t="str">
        <f>""&amp;MID($A$13,3,5)&amp;COUNTA($A$13:A31)</f>
        <v>2.4</v>
      </c>
      <c r="B32" s="272" t="s">
        <v>684</v>
      </c>
      <c r="C32" s="236"/>
      <c r="D32" s="237"/>
      <c r="E32" s="249"/>
      <c r="F32" s="239"/>
      <c r="G32" s="240"/>
    </row>
    <row r="33" spans="1:11">
      <c r="A33" s="234"/>
      <c r="B33" s="285" t="s">
        <v>685</v>
      </c>
      <c r="C33" s="236" t="s">
        <v>686</v>
      </c>
      <c r="D33" s="237">
        <v>100</v>
      </c>
      <c r="E33" s="249">
        <v>0</v>
      </c>
      <c r="F33" s="250"/>
      <c r="G33" s="251">
        <f>E33*D33</f>
        <v>0</v>
      </c>
      <c r="I33" s="276"/>
    </row>
    <row r="34" spans="1:11">
      <c r="A34" s="234"/>
      <c r="B34" s="285" t="s">
        <v>687</v>
      </c>
      <c r="C34" s="236" t="s">
        <v>686</v>
      </c>
      <c r="D34" s="237">
        <v>50</v>
      </c>
      <c r="E34" s="249">
        <v>0</v>
      </c>
      <c r="F34" s="250"/>
      <c r="G34" s="251">
        <f>E34*D34</f>
        <v>0</v>
      </c>
    </row>
    <row r="35" spans="1:11">
      <c r="A35" s="234"/>
      <c r="B35" s="247" t="str">
        <f>"kompl.st."&amp;MID($A$13,3,5)&amp;COUNTA($A$14:A35)</f>
        <v>kompl.st.2.4</v>
      </c>
      <c r="C35" s="248"/>
      <c r="D35" s="278"/>
      <c r="E35" s="249"/>
      <c r="F35" s="239"/>
      <c r="G35" s="279"/>
    </row>
    <row r="36" spans="1:11">
      <c r="A36" s="234"/>
      <c r="B36" s="280"/>
      <c r="D36" s="254"/>
      <c r="E36" s="249"/>
      <c r="G36" s="288"/>
    </row>
    <row r="37" spans="1:11" ht="30">
      <c r="A37" s="234" t="str">
        <f>""&amp;MID($A$13,3,5)&amp;COUNTA($A$13:A36)</f>
        <v>2.5</v>
      </c>
      <c r="B37" s="235" t="s">
        <v>688</v>
      </c>
      <c r="C37" s="236"/>
      <c r="D37" s="237"/>
      <c r="E37" s="251"/>
      <c r="F37" s="239"/>
      <c r="G37" s="240"/>
    </row>
    <row r="38" spans="1:11" ht="17.25">
      <c r="A38" s="234"/>
      <c r="B38" s="289" t="s">
        <v>689</v>
      </c>
      <c r="C38" s="236" t="s">
        <v>686</v>
      </c>
      <c r="D38" s="237">
        <v>30</v>
      </c>
      <c r="E38" s="290">
        <v>0</v>
      </c>
      <c r="F38" s="239"/>
      <c r="G38" s="251">
        <f>E38*D38</f>
        <v>0</v>
      </c>
    </row>
    <row r="39" spans="1:11">
      <c r="A39" s="234"/>
      <c r="B39" s="247" t="str">
        <f>"kompl.st."&amp;MID($A$13,3,5)&amp;COUNTA($A$14:A39)</f>
        <v>kompl.st.2.5</v>
      </c>
      <c r="C39" s="248" t="s">
        <v>80</v>
      </c>
      <c r="D39" s="278">
        <v>1</v>
      </c>
      <c r="E39" s="290"/>
      <c r="F39" s="250"/>
      <c r="G39" s="279"/>
    </row>
    <row r="40" spans="1:11">
      <c r="A40" s="234"/>
      <c r="B40" s="280"/>
      <c r="C40" s="226"/>
      <c r="D40" s="237"/>
      <c r="E40" s="249"/>
      <c r="F40" s="226"/>
      <c r="K40" s="276"/>
    </row>
    <row r="41" spans="1:11">
      <c r="A41" s="234" t="str">
        <f>""&amp;MID($A$13,3,5)&amp;COUNTA($A$13:A40)</f>
        <v>2.6</v>
      </c>
      <c r="B41" s="235" t="s">
        <v>690</v>
      </c>
      <c r="C41" s="236"/>
      <c r="D41" s="237"/>
      <c r="E41" s="251"/>
      <c r="F41" s="239"/>
      <c r="G41" s="240"/>
    </row>
    <row r="42" spans="1:11">
      <c r="A42" s="234"/>
      <c r="B42" s="235" t="s">
        <v>691</v>
      </c>
      <c r="C42" s="236" t="s">
        <v>80</v>
      </c>
      <c r="D42" s="237">
        <v>1</v>
      </c>
      <c r="E42" s="290"/>
      <c r="F42" s="239"/>
      <c r="G42" s="240"/>
    </row>
    <row r="43" spans="1:11">
      <c r="A43" s="234"/>
      <c r="B43" s="235" t="s">
        <v>692</v>
      </c>
      <c r="C43" s="236" t="s">
        <v>80</v>
      </c>
      <c r="D43" s="237">
        <v>2</v>
      </c>
      <c r="E43" s="290"/>
      <c r="F43" s="239"/>
      <c r="G43" s="240"/>
    </row>
    <row r="44" spans="1:11">
      <c r="A44" s="234"/>
      <c r="B44" s="235" t="s">
        <v>693</v>
      </c>
      <c r="C44" s="236" t="s">
        <v>80</v>
      </c>
      <c r="D44" s="237">
        <v>2</v>
      </c>
      <c r="E44" s="290"/>
      <c r="F44" s="239"/>
      <c r="G44" s="240"/>
    </row>
    <row r="45" spans="1:11">
      <c r="A45" s="234"/>
      <c r="B45" s="235" t="s">
        <v>694</v>
      </c>
      <c r="C45" s="236" t="s">
        <v>80</v>
      </c>
      <c r="D45" s="237">
        <v>2</v>
      </c>
      <c r="E45" s="290"/>
      <c r="F45" s="239"/>
      <c r="G45" s="240"/>
    </row>
    <row r="46" spans="1:11" ht="30">
      <c r="A46" s="234"/>
      <c r="B46" s="235" t="s">
        <v>695</v>
      </c>
      <c r="C46" s="291"/>
      <c r="D46" s="292"/>
      <c r="E46" s="290"/>
      <c r="F46" s="239"/>
      <c r="G46" s="240"/>
    </row>
    <row r="47" spans="1:11">
      <c r="A47" s="234"/>
      <c r="B47" s="247" t="str">
        <f>"kompl.st."&amp;MID($A$13,3,5)&amp;COUNTA($A$14:A47)</f>
        <v>kompl.st.2.6</v>
      </c>
      <c r="C47" s="248" t="s">
        <v>671</v>
      </c>
      <c r="D47" s="278">
        <v>1</v>
      </c>
      <c r="E47" s="249">
        <v>0</v>
      </c>
      <c r="F47" s="250"/>
      <c r="G47" s="279">
        <f>E47*D47</f>
        <v>0</v>
      </c>
    </row>
    <row r="48" spans="1:11">
      <c r="A48" s="234"/>
      <c r="B48" s="280"/>
      <c r="C48" s="253"/>
      <c r="D48" s="254"/>
      <c r="E48" s="249"/>
      <c r="F48" s="250"/>
      <c r="G48" s="293"/>
    </row>
    <row r="49" spans="1:10" ht="30">
      <c r="A49" s="234" t="str">
        <f>""&amp;MID($A$13,3,5)&amp;COUNTA($A$13:A48)</f>
        <v>2.7</v>
      </c>
      <c r="B49" s="289" t="s">
        <v>696</v>
      </c>
      <c r="C49" s="236" t="s">
        <v>686</v>
      </c>
      <c r="D49" s="237">
        <v>30</v>
      </c>
      <c r="E49" s="290">
        <v>0</v>
      </c>
      <c r="F49" s="239"/>
      <c r="G49" s="251">
        <f>E49*D49</f>
        <v>0</v>
      </c>
    </row>
    <row r="50" spans="1:10">
      <c r="A50" s="234"/>
      <c r="B50" s="247" t="str">
        <f>"kompl.st."&amp;MID($A$13,3,5)&amp;COUNTA($A$14:A50)</f>
        <v>kompl.st.2.7</v>
      </c>
      <c r="C50" s="248" t="s">
        <v>80</v>
      </c>
      <c r="D50" s="278">
        <v>1</v>
      </c>
      <c r="E50" s="290"/>
      <c r="F50" s="250"/>
      <c r="G50" s="279"/>
    </row>
    <row r="51" spans="1:10">
      <c r="A51" s="234"/>
      <c r="B51" s="280"/>
      <c r="C51" s="253"/>
      <c r="D51" s="254"/>
      <c r="E51" s="249"/>
      <c r="F51" s="250"/>
      <c r="G51" s="293"/>
    </row>
    <row r="52" spans="1:10">
      <c r="A52" s="255"/>
      <c r="B52" s="294" t="str">
        <f>$A$13&amp;" "&amp;$B$13&amp;" UKUPNO:"</f>
        <v>F.2. INSTALACIJA UTIČNICA, EMP I PRIKLJUČAKA UKUPNO:</v>
      </c>
      <c r="C52" s="257"/>
      <c r="D52" s="258"/>
      <c r="E52" s="259"/>
      <c r="F52" s="260"/>
      <c r="G52" s="261">
        <f>SUM(G15:G51)</f>
        <v>0</v>
      </c>
    </row>
    <row r="53" spans="1:10" s="262" customFormat="1">
      <c r="A53" s="234"/>
      <c r="B53" s="235"/>
      <c r="C53" s="236"/>
      <c r="D53" s="237"/>
      <c r="E53" s="251"/>
      <c r="F53" s="239"/>
      <c r="G53" s="225"/>
    </row>
    <row r="54" spans="1:10" s="233" customFormat="1" ht="15.75">
      <c r="A54" s="227" t="s">
        <v>697</v>
      </c>
      <c r="B54" s="228" t="s">
        <v>698</v>
      </c>
      <c r="C54" s="229"/>
      <c r="D54" s="230"/>
      <c r="E54" s="231"/>
      <c r="F54" s="232"/>
      <c r="G54" s="231"/>
    </row>
    <row r="55" spans="1:10">
      <c r="A55" s="270"/>
      <c r="B55" s="295"/>
      <c r="C55" s="236"/>
      <c r="D55" s="237"/>
      <c r="E55" s="251"/>
      <c r="F55" s="239"/>
    </row>
    <row r="56" spans="1:10" ht="45">
      <c r="A56" s="234" t="str">
        <f>MID($A$54,3,5)&amp;COUNTA($A$54:A55)</f>
        <v>3.1</v>
      </c>
      <c r="B56" s="272" t="s">
        <v>699</v>
      </c>
      <c r="C56" s="236"/>
      <c r="D56" s="237"/>
      <c r="E56" s="251"/>
      <c r="F56" s="239"/>
      <c r="G56" s="240"/>
    </row>
    <row r="57" spans="1:10">
      <c r="A57" s="234"/>
      <c r="B57" s="296" t="s">
        <v>700</v>
      </c>
      <c r="C57" s="236" t="s">
        <v>80</v>
      </c>
      <c r="D57" s="237">
        <v>2</v>
      </c>
      <c r="E57" s="249">
        <v>0</v>
      </c>
      <c r="F57" s="239"/>
      <c r="G57" s="240">
        <f>E57*D57</f>
        <v>0</v>
      </c>
      <c r="J57" s="297"/>
    </row>
    <row r="58" spans="1:10">
      <c r="A58" s="234"/>
      <c r="B58" s="296" t="s">
        <v>701</v>
      </c>
      <c r="C58" s="236" t="s">
        <v>80</v>
      </c>
      <c r="D58" s="237">
        <v>5</v>
      </c>
      <c r="E58" s="249">
        <v>0</v>
      </c>
      <c r="F58" s="239"/>
      <c r="G58" s="240">
        <f>E58*D58</f>
        <v>0</v>
      </c>
      <c r="J58" s="297"/>
    </row>
    <row r="59" spans="1:10">
      <c r="A59" s="234"/>
      <c r="B59" s="247" t="str">
        <f>"kompl.st."&amp;MID($A$54,3,5)&amp;COUNTA($A$55:A59)</f>
        <v>kompl.st.3.1</v>
      </c>
      <c r="C59" s="248"/>
      <c r="D59" s="278"/>
      <c r="E59" s="298"/>
      <c r="F59" s="250"/>
      <c r="G59" s="251"/>
      <c r="J59" s="297"/>
    </row>
    <row r="60" spans="1:10">
      <c r="A60" s="234"/>
      <c r="B60" s="295"/>
      <c r="C60" s="236"/>
      <c r="D60" s="237"/>
      <c r="E60" s="251"/>
      <c r="F60" s="239"/>
      <c r="G60" s="240"/>
    </row>
    <row r="61" spans="1:10" ht="30">
      <c r="A61" s="234" t="str">
        <f>MID($A$54,3,5)&amp;COUNTA($A$54:A60)</f>
        <v>3.2</v>
      </c>
      <c r="B61" s="272" t="s">
        <v>702</v>
      </c>
      <c r="C61" s="236"/>
      <c r="D61" s="237"/>
      <c r="E61" s="251"/>
      <c r="F61" s="239"/>
      <c r="G61" s="240"/>
    </row>
    <row r="62" spans="1:10">
      <c r="A62" s="234"/>
      <c r="B62" s="296" t="s">
        <v>703</v>
      </c>
      <c r="C62" s="236" t="s">
        <v>686</v>
      </c>
      <c r="D62" s="237">
        <v>100</v>
      </c>
      <c r="E62" s="249">
        <v>0</v>
      </c>
      <c r="F62" s="239"/>
      <c r="G62" s="240">
        <f>E62*D62</f>
        <v>0</v>
      </c>
    </row>
    <row r="63" spans="1:10">
      <c r="A63" s="234"/>
      <c r="B63" s="247" t="str">
        <f>"kompl.st."&amp;MID($A$54,3,5)&amp;COUNTA($A$55:A63)</f>
        <v>kompl.st.3.2</v>
      </c>
      <c r="C63" s="248" t="s">
        <v>80</v>
      </c>
      <c r="D63" s="278">
        <v>1</v>
      </c>
      <c r="E63" s="298"/>
      <c r="F63" s="250"/>
      <c r="G63" s="251"/>
    </row>
    <row r="64" spans="1:10">
      <c r="A64" s="234"/>
      <c r="B64" s="299"/>
      <c r="C64" s="236"/>
      <c r="D64" s="237"/>
      <c r="E64" s="251"/>
      <c r="F64" s="239"/>
      <c r="G64" s="240"/>
    </row>
    <row r="65" spans="1:7" ht="360">
      <c r="A65" s="234" t="str">
        <f>MID($A$54,3,5)&amp;COUNTA($A$54:A64)</f>
        <v>3.3</v>
      </c>
      <c r="B65" s="235" t="s">
        <v>704</v>
      </c>
      <c r="C65" s="236"/>
      <c r="D65" s="237"/>
      <c r="E65" s="249"/>
      <c r="F65" s="300"/>
      <c r="G65" s="251"/>
    </row>
    <row r="66" spans="1:7" s="262" customFormat="1">
      <c r="A66" s="234"/>
      <c r="B66" s="296" t="str">
        <f>"kompl.st."&amp;MID($A$54,3,5)&amp;COUNTA($A$55:A66)</f>
        <v>kompl.st.3.3</v>
      </c>
      <c r="C66" s="248" t="s">
        <v>80</v>
      </c>
      <c r="D66" s="278">
        <v>4</v>
      </c>
      <c r="E66" s="249">
        <v>0</v>
      </c>
      <c r="F66" s="301"/>
      <c r="G66" s="240">
        <f>E66*D66</f>
        <v>0</v>
      </c>
    </row>
    <row r="67" spans="1:7" s="262" customFormat="1">
      <c r="A67" s="234"/>
      <c r="B67" s="296"/>
      <c r="C67" s="265"/>
      <c r="D67" s="266"/>
      <c r="E67" s="249"/>
      <c r="F67" s="301"/>
      <c r="G67" s="240"/>
    </row>
    <row r="68" spans="1:7" s="262" customFormat="1" ht="405">
      <c r="A68" s="234" t="str">
        <f>MID($A$54,3,5)&amp;COUNTA($A$54:A67)</f>
        <v>3.4</v>
      </c>
      <c r="B68" s="235" t="s">
        <v>705</v>
      </c>
      <c r="C68" s="236"/>
      <c r="D68" s="237"/>
      <c r="E68" s="249"/>
      <c r="F68" s="300"/>
      <c r="G68" s="251"/>
    </row>
    <row r="69" spans="1:7" s="262" customFormat="1">
      <c r="A69" s="234"/>
      <c r="B69" s="296" t="str">
        <f>"kompl.st."&amp;MID($A$54,3,5)&amp;COUNTA($A$55:A69)</f>
        <v>kompl.st.3.4</v>
      </c>
      <c r="C69" s="248" t="s">
        <v>80</v>
      </c>
      <c r="D69" s="278">
        <v>1</v>
      </c>
      <c r="E69" s="249">
        <v>0</v>
      </c>
      <c r="F69" s="301"/>
      <c r="G69" s="240">
        <f>E69*D69</f>
        <v>0</v>
      </c>
    </row>
    <row r="70" spans="1:7" s="262" customFormat="1">
      <c r="A70" s="234"/>
      <c r="B70" s="296"/>
      <c r="C70" s="265"/>
      <c r="D70" s="266"/>
      <c r="E70" s="249"/>
      <c r="F70" s="301"/>
      <c r="G70" s="240"/>
    </row>
    <row r="71" spans="1:7" s="262" customFormat="1" ht="195">
      <c r="A71" s="234" t="str">
        <f>MID($A$54,3,5)&amp;COUNTA($A$54:A70)</f>
        <v>3.5</v>
      </c>
      <c r="B71" s="235" t="s">
        <v>706</v>
      </c>
      <c r="C71" s="236"/>
      <c r="D71" s="237"/>
      <c r="E71" s="249"/>
      <c r="F71" s="300"/>
      <c r="G71" s="251"/>
    </row>
    <row r="72" spans="1:7" s="262" customFormat="1">
      <c r="A72" s="234"/>
      <c r="B72" s="272" t="str">
        <f>"kompl.st."&amp;MID($A$54,3,5)&amp;COUNTA($A$55:A72)</f>
        <v>kompl.st.3.5</v>
      </c>
      <c r="C72" s="248" t="s">
        <v>80</v>
      </c>
      <c r="D72" s="278">
        <v>1</v>
      </c>
      <c r="E72" s="249">
        <v>0</v>
      </c>
      <c r="F72" s="301"/>
      <c r="G72" s="251">
        <f>E72*D72</f>
        <v>0</v>
      </c>
    </row>
    <row r="73" spans="1:7" s="262" customFormat="1">
      <c r="A73" s="234"/>
      <c r="B73" s="272"/>
      <c r="C73" s="253"/>
      <c r="D73" s="254"/>
      <c r="E73" s="249"/>
      <c r="F73" s="301"/>
      <c r="G73" s="251"/>
    </row>
    <row r="74" spans="1:7" s="262" customFormat="1">
      <c r="A74" s="255"/>
      <c r="B74" s="255" t="str">
        <f>$A$54&amp;" "&amp;$B$54&amp;" UKUPNO:"</f>
        <v>F.3. INSTALACIJA UNUTARNJE RASVJETE UKUPNO:</v>
      </c>
      <c r="C74" s="257"/>
      <c r="D74" s="258"/>
      <c r="E74" s="259"/>
      <c r="F74" s="260"/>
      <c r="G74" s="302">
        <f>SUM(G57:G73)</f>
        <v>0</v>
      </c>
    </row>
    <row r="75" spans="1:7">
      <c r="A75" s="234"/>
      <c r="B75" s="296"/>
      <c r="C75" s="236"/>
      <c r="D75" s="237"/>
      <c r="E75" s="249"/>
      <c r="F75" s="250"/>
      <c r="G75" s="251"/>
    </row>
    <row r="76" spans="1:7" s="233" customFormat="1" ht="15.75">
      <c r="A76" s="227" t="s">
        <v>707</v>
      </c>
      <c r="B76" s="228" t="s">
        <v>708</v>
      </c>
      <c r="C76" s="229"/>
      <c r="D76" s="230"/>
      <c r="E76" s="231"/>
      <c r="F76" s="232"/>
      <c r="G76" s="231"/>
    </row>
    <row r="77" spans="1:7" s="262" customFormat="1">
      <c r="A77" s="270"/>
      <c r="B77" s="271"/>
      <c r="C77" s="236"/>
      <c r="D77" s="237"/>
      <c r="E77" s="251"/>
      <c r="F77" s="239"/>
      <c r="G77" s="240"/>
    </row>
    <row r="78" spans="1:7" ht="45">
      <c r="A78" s="234" t="str">
        <f>"11."&amp;MID($A$76,3,5)&amp;COUNTA($A$75:A77)</f>
        <v>11.4.1</v>
      </c>
      <c r="B78" s="235" t="s">
        <v>709</v>
      </c>
      <c r="C78" s="303"/>
      <c r="D78" s="275"/>
      <c r="E78" s="251"/>
      <c r="F78" s="304"/>
      <c r="G78" s="251"/>
    </row>
    <row r="79" spans="1:7">
      <c r="A79" s="305"/>
      <c r="B79" s="296" t="s">
        <v>710</v>
      </c>
      <c r="C79" s="236" t="s">
        <v>80</v>
      </c>
      <c r="D79" s="275">
        <v>2</v>
      </c>
      <c r="E79" s="251"/>
      <c r="F79" s="304"/>
      <c r="G79" s="251"/>
    </row>
    <row r="80" spans="1:7">
      <c r="A80" s="305"/>
      <c r="B80" s="296" t="s">
        <v>711</v>
      </c>
      <c r="C80" s="236" t="s">
        <v>80</v>
      </c>
      <c r="D80" s="275">
        <v>2</v>
      </c>
      <c r="E80" s="251"/>
      <c r="F80" s="304"/>
      <c r="G80" s="251"/>
    </row>
    <row r="81" spans="1:7">
      <c r="A81" s="305"/>
      <c r="B81" s="296" t="s">
        <v>712</v>
      </c>
      <c r="C81" s="236" t="s">
        <v>80</v>
      </c>
      <c r="D81" s="275">
        <v>1</v>
      </c>
      <c r="E81" s="251"/>
      <c r="F81" s="304"/>
      <c r="G81" s="251"/>
    </row>
    <row r="82" spans="1:7">
      <c r="A82" s="305"/>
      <c r="B82" s="296" t="s">
        <v>713</v>
      </c>
      <c r="C82" s="236" t="s">
        <v>80</v>
      </c>
      <c r="D82" s="275">
        <v>1</v>
      </c>
      <c r="E82" s="251"/>
      <c r="F82" s="304"/>
      <c r="G82" s="251"/>
    </row>
    <row r="83" spans="1:7">
      <c r="A83" s="234"/>
      <c r="B83" s="247" t="str">
        <f>"kompl.st."&amp;MID($A$76,3,5)&amp;COUNTA($A$77:A83)</f>
        <v>kompl.st.4.1</v>
      </c>
      <c r="C83" s="248" t="s">
        <v>80</v>
      </c>
      <c r="D83" s="306">
        <v>1</v>
      </c>
      <c r="E83" s="249">
        <v>0</v>
      </c>
      <c r="F83" s="307"/>
      <c r="G83" s="251">
        <f>E83*D83</f>
        <v>0</v>
      </c>
    </row>
    <row r="84" spans="1:7">
      <c r="A84" s="234"/>
      <c r="B84" s="280"/>
      <c r="C84" s="253"/>
      <c r="D84" s="308"/>
      <c r="E84" s="249"/>
      <c r="F84" s="307"/>
      <c r="G84" s="251"/>
    </row>
    <row r="85" spans="1:7" ht="45">
      <c r="A85" s="234" t="str">
        <f>"11."&amp;MID($A$76,3,5)&amp;COUNTA($A$75:A84)</f>
        <v>11.4.2</v>
      </c>
      <c r="B85" s="235" t="s">
        <v>714</v>
      </c>
      <c r="C85" s="303"/>
      <c r="D85" s="275"/>
      <c r="E85" s="251"/>
      <c r="F85" s="304"/>
      <c r="G85" s="251"/>
    </row>
    <row r="86" spans="1:7">
      <c r="A86" s="234"/>
      <c r="B86" s="247" t="str">
        <f>"kompl.st."&amp;MID($A$76,3,5)&amp;COUNTA($A$77:A86)</f>
        <v>kompl.st.4.2</v>
      </c>
      <c r="C86" s="248" t="s">
        <v>80</v>
      </c>
      <c r="D86" s="306">
        <v>2</v>
      </c>
      <c r="E86" s="249">
        <v>0</v>
      </c>
      <c r="F86" s="307"/>
      <c r="G86" s="251">
        <f>E86*D86</f>
        <v>0</v>
      </c>
    </row>
    <row r="87" spans="1:7">
      <c r="A87" s="234"/>
      <c r="B87" s="280"/>
      <c r="C87" s="303"/>
      <c r="D87" s="275"/>
      <c r="E87" s="249"/>
      <c r="F87" s="307"/>
      <c r="G87" s="251"/>
    </row>
    <row r="88" spans="1:7" s="262" customFormat="1">
      <c r="A88" s="255"/>
      <c r="B88" s="309" t="str">
        <f>$A$76&amp;" "&amp;$B$76&amp;" UKUPNO:"</f>
        <v>F.4. INSTALACIJA RAČUNALNE MREŽE UKUPNO:</v>
      </c>
      <c r="C88" s="257"/>
      <c r="D88" s="258"/>
      <c r="E88" s="259"/>
      <c r="F88" s="260"/>
      <c r="G88" s="310">
        <f>SUM(G83:G87)</f>
        <v>0</v>
      </c>
    </row>
    <row r="89" spans="1:7" s="262" customFormat="1">
      <c r="A89" s="234"/>
      <c r="B89" s="272"/>
      <c r="C89" s="303"/>
      <c r="D89" s="275"/>
      <c r="E89" s="251"/>
      <c r="F89" s="304"/>
      <c r="G89" s="240"/>
    </row>
    <row r="90" spans="1:7" s="233" customFormat="1" ht="15.75">
      <c r="A90" s="227" t="s">
        <v>715</v>
      </c>
      <c r="B90" s="227" t="s">
        <v>716</v>
      </c>
      <c r="C90" s="229"/>
      <c r="D90" s="229"/>
      <c r="E90" s="231"/>
      <c r="F90" s="311"/>
      <c r="G90" s="231"/>
    </row>
    <row r="91" spans="1:7">
      <c r="A91" s="296"/>
      <c r="B91" s="299"/>
      <c r="C91" s="236"/>
      <c r="D91" s="236"/>
      <c r="E91" s="251"/>
      <c r="F91" s="304"/>
      <c r="G91" s="240"/>
    </row>
    <row r="92" spans="1:7" ht="195">
      <c r="A92" s="234" t="str">
        <f>MID($A$90,3,5)&amp;COUNTA($A$90:A91)</f>
        <v>5.1</v>
      </c>
      <c r="B92" s="235" t="s">
        <v>717</v>
      </c>
      <c r="C92" s="236"/>
      <c r="D92" s="237"/>
      <c r="E92" s="250"/>
      <c r="F92" s="312"/>
      <c r="G92" s="240"/>
    </row>
    <row r="93" spans="1:7">
      <c r="A93" s="234"/>
      <c r="B93" s="247" t="str">
        <f>"kompl.st."&amp;MID($A$90,3,5)&amp;COUNTA($A$90:A91)</f>
        <v>kompl.st.5.1</v>
      </c>
      <c r="C93" s="248" t="s">
        <v>80</v>
      </c>
      <c r="D93" s="306">
        <v>1</v>
      </c>
      <c r="E93" s="249">
        <v>0</v>
      </c>
      <c r="F93" s="307"/>
      <c r="G93" s="251">
        <f>E93*D93</f>
        <v>0</v>
      </c>
    </row>
    <row r="94" spans="1:7">
      <c r="A94" s="234"/>
      <c r="B94" s="280"/>
      <c r="C94" s="253"/>
      <c r="D94" s="308"/>
      <c r="E94" s="249"/>
      <c r="F94" s="307"/>
      <c r="G94" s="251"/>
    </row>
    <row r="95" spans="1:7" ht="60">
      <c r="A95" s="234" t="str">
        <f>MID($A$90,3,5)&amp;COUNTA($A$90:A94)</f>
        <v>5.2</v>
      </c>
      <c r="B95" s="235" t="s">
        <v>718</v>
      </c>
      <c r="C95" s="236"/>
      <c r="D95" s="237"/>
      <c r="E95" s="250"/>
      <c r="F95" s="312"/>
      <c r="G95" s="240"/>
    </row>
    <row r="96" spans="1:7">
      <c r="A96" s="234"/>
      <c r="B96" s="247" t="str">
        <f>"kompl.st."&amp;MID($A$90,3,5)&amp;COUNTA($A$90:A94)</f>
        <v>kompl.st.5.2</v>
      </c>
      <c r="C96" s="248" t="s">
        <v>686</v>
      </c>
      <c r="D96" s="306">
        <v>30</v>
      </c>
      <c r="E96" s="249">
        <v>0</v>
      </c>
      <c r="F96" s="307"/>
      <c r="G96" s="251">
        <f>E96*D96</f>
        <v>0</v>
      </c>
    </row>
    <row r="97" spans="1:7">
      <c r="A97" s="234"/>
      <c r="B97" s="280"/>
      <c r="C97" s="253"/>
      <c r="D97" s="308"/>
      <c r="E97" s="249"/>
      <c r="F97" s="307"/>
      <c r="G97" s="251"/>
    </row>
    <row r="98" spans="1:7" ht="90">
      <c r="A98" s="234" t="str">
        <f>MID($A$90,3,5)&amp;COUNTA($A$90:A97)</f>
        <v>5.3</v>
      </c>
      <c r="B98" s="235" t="s">
        <v>719</v>
      </c>
      <c r="C98" s="236"/>
      <c r="D98" s="237"/>
      <c r="E98" s="250"/>
      <c r="F98" s="312"/>
      <c r="G98" s="240"/>
    </row>
    <row r="99" spans="1:7">
      <c r="A99" s="234"/>
      <c r="B99" s="247" t="str">
        <f>"kompl.st."&amp;MID($A$90,3,5)&amp;COUNTA($A$90:A97)</f>
        <v>kompl.st.5.3</v>
      </c>
      <c r="C99" s="248" t="s">
        <v>686</v>
      </c>
      <c r="D99" s="306">
        <v>30</v>
      </c>
      <c r="E99" s="249">
        <v>0</v>
      </c>
      <c r="F99" s="307"/>
      <c r="G99" s="251">
        <f>E99*D99</f>
        <v>0</v>
      </c>
    </row>
    <row r="100" spans="1:7">
      <c r="A100" s="234"/>
      <c r="B100" s="280"/>
      <c r="C100" s="253"/>
      <c r="D100" s="308"/>
      <c r="E100" s="249"/>
      <c r="F100" s="307"/>
      <c r="G100" s="251"/>
    </row>
    <row r="101" spans="1:7" ht="45">
      <c r="A101" s="234" t="str">
        <f>MID($A$90,3,5)&amp;COUNTA($A$90:A100)</f>
        <v>5.4</v>
      </c>
      <c r="B101" s="235" t="s">
        <v>720</v>
      </c>
      <c r="C101" s="236"/>
      <c r="D101" s="237"/>
      <c r="E101" s="250"/>
      <c r="F101" s="312"/>
      <c r="G101" s="240"/>
    </row>
    <row r="102" spans="1:7">
      <c r="A102" s="234"/>
      <c r="B102" s="247" t="str">
        <f>"kompl.st."&amp;MID($A$90,3,5)&amp;COUNTA($A$90:A100)</f>
        <v>kompl.st.5.4</v>
      </c>
      <c r="C102" s="248" t="s">
        <v>80</v>
      </c>
      <c r="D102" s="306">
        <v>1</v>
      </c>
      <c r="E102" s="249">
        <v>0</v>
      </c>
      <c r="F102" s="307"/>
      <c r="G102" s="251">
        <f>E102*D102</f>
        <v>0</v>
      </c>
    </row>
    <row r="103" spans="1:7">
      <c r="A103" s="234"/>
      <c r="B103" s="280"/>
      <c r="C103" s="313"/>
      <c r="D103" s="308"/>
      <c r="E103" s="249"/>
      <c r="F103" s="307"/>
      <c r="G103" s="251"/>
    </row>
    <row r="104" spans="1:7" ht="105">
      <c r="A104" s="234" t="str">
        <f>MID($A$90,3,5)&amp;COUNTA($A$90:A103)</f>
        <v>5.5</v>
      </c>
      <c r="B104" s="235" t="s">
        <v>721</v>
      </c>
      <c r="C104" s="236"/>
      <c r="D104" s="236"/>
      <c r="E104" s="251"/>
      <c r="F104" s="304"/>
      <c r="G104" s="240"/>
    </row>
    <row r="105" spans="1:7">
      <c r="A105" s="234"/>
      <c r="B105" s="247" t="str">
        <f>"kompl.st."&amp;MID($A$90,3,5)&amp;COUNTA($A$90:A103)</f>
        <v>kompl.st.5.5</v>
      </c>
      <c r="C105" s="248" t="s">
        <v>80</v>
      </c>
      <c r="D105" s="306">
        <v>1</v>
      </c>
      <c r="E105" s="249">
        <v>0</v>
      </c>
      <c r="F105" s="307"/>
      <c r="G105" s="251">
        <f>E105*D105</f>
        <v>0</v>
      </c>
    </row>
    <row r="106" spans="1:7">
      <c r="A106" s="234"/>
      <c r="B106" s="280"/>
      <c r="C106" s="253"/>
      <c r="D106" s="308"/>
      <c r="E106" s="249"/>
      <c r="F106" s="307"/>
      <c r="G106" s="251"/>
    </row>
    <row r="107" spans="1:7">
      <c r="A107" s="234"/>
      <c r="B107" s="280"/>
      <c r="C107" s="313"/>
      <c r="D107" s="308"/>
      <c r="E107" s="249"/>
      <c r="F107" s="307"/>
      <c r="G107" s="251"/>
    </row>
    <row r="108" spans="1:7" s="262" customFormat="1">
      <c r="A108" s="256"/>
      <c r="B108" s="309" t="str">
        <f>$A$90&amp;" "&amp;$B$90&amp;" UKUPNO:"</f>
        <v>F.5. SUSTAV DOJAVE POŽARA UKUPNO:</v>
      </c>
      <c r="C108" s="256"/>
      <c r="D108" s="256"/>
      <c r="E108" s="314"/>
      <c r="F108" s="256"/>
      <c r="G108" s="310">
        <f>SUM(G93:G107)</f>
        <v>0</v>
      </c>
    </row>
    <row r="109" spans="1:7" s="262" customFormat="1">
      <c r="A109" s="315"/>
      <c r="B109" s="315"/>
      <c r="C109" s="315"/>
      <c r="D109" s="315"/>
      <c r="E109" s="269"/>
      <c r="F109" s="315"/>
      <c r="G109" s="269"/>
    </row>
    <row r="110" spans="1:7" s="262" customFormat="1" ht="15.75">
      <c r="A110" s="227" t="s">
        <v>722</v>
      </c>
      <c r="B110" s="227" t="s">
        <v>723</v>
      </c>
      <c r="C110" s="229"/>
      <c r="D110" s="229"/>
      <c r="E110" s="231"/>
      <c r="F110" s="311"/>
      <c r="G110" s="231"/>
    </row>
    <row r="111" spans="1:7" s="262" customFormat="1">
      <c r="A111" s="296"/>
      <c r="B111" s="299"/>
      <c r="C111" s="236"/>
      <c r="D111" s="236"/>
      <c r="E111" s="251"/>
      <c r="F111" s="304"/>
      <c r="G111" s="240"/>
    </row>
    <row r="112" spans="1:7" s="262" customFormat="1" ht="30">
      <c r="A112" s="234" t="str">
        <f>MID($A$110,3,5)&amp;COUNTA($A$110:A111)</f>
        <v>6.1</v>
      </c>
      <c r="B112" s="235" t="s">
        <v>724</v>
      </c>
      <c r="C112" s="236"/>
      <c r="D112" s="237"/>
      <c r="E112" s="250"/>
      <c r="F112" s="312"/>
      <c r="G112" s="240"/>
    </row>
    <row r="113" spans="1:7" s="262" customFormat="1">
      <c r="A113" s="234"/>
      <c r="B113" s="247" t="str">
        <f>"kompl.st."&amp;MID($A$110,3,5)&amp;COUNTA($A$110:A111)</f>
        <v>kompl.st.6.1</v>
      </c>
      <c r="C113" s="248" t="s">
        <v>686</v>
      </c>
      <c r="D113" s="306">
        <v>10</v>
      </c>
      <c r="E113" s="249">
        <v>0</v>
      </c>
      <c r="F113" s="307"/>
      <c r="G113" s="251">
        <f>E113*D113</f>
        <v>0</v>
      </c>
    </row>
    <row r="114" spans="1:7" s="262" customFormat="1">
      <c r="A114" s="234"/>
      <c r="B114" s="280"/>
      <c r="C114" s="253"/>
      <c r="D114" s="308"/>
      <c r="E114" s="249"/>
      <c r="F114" s="307"/>
      <c r="G114" s="251"/>
    </row>
    <row r="115" spans="1:7" s="262" customFormat="1" ht="60">
      <c r="A115" s="234" t="str">
        <f>MID($A$110,3,5)&amp;COUNTA($A$110:A114)</f>
        <v>6.2</v>
      </c>
      <c r="B115" s="235" t="s">
        <v>725</v>
      </c>
      <c r="C115" s="236"/>
      <c r="D115" s="237"/>
      <c r="E115" s="250"/>
      <c r="F115" s="312"/>
      <c r="G115" s="240"/>
    </row>
    <row r="116" spans="1:7" s="262" customFormat="1">
      <c r="A116" s="234"/>
      <c r="B116" s="247" t="str">
        <f>"kompl.st."&amp;MID($A$110,3,5)&amp;COUNTA($A$110:A114)</f>
        <v>kompl.st.6.2</v>
      </c>
      <c r="C116" s="248" t="s">
        <v>80</v>
      </c>
      <c r="D116" s="306">
        <v>1</v>
      </c>
      <c r="E116" s="249">
        <v>0</v>
      </c>
      <c r="F116" s="307"/>
      <c r="G116" s="251">
        <f>E116*D116</f>
        <v>0</v>
      </c>
    </row>
    <row r="117" spans="1:7" s="262" customFormat="1">
      <c r="A117" s="234"/>
      <c r="B117" s="280"/>
      <c r="C117" s="253"/>
      <c r="D117" s="308"/>
      <c r="E117" s="249"/>
      <c r="F117" s="307"/>
      <c r="G117" s="251"/>
    </row>
    <row r="118" spans="1:7" s="262" customFormat="1">
      <c r="A118" s="234"/>
      <c r="B118" s="280"/>
      <c r="C118" s="313"/>
      <c r="D118" s="308"/>
      <c r="E118" s="249"/>
      <c r="F118" s="307"/>
      <c r="G118" s="251"/>
    </row>
    <row r="119" spans="1:7" s="262" customFormat="1">
      <c r="A119" s="256"/>
      <c r="B119" s="309" t="str">
        <f>$A$110&amp;" "&amp;$B$110&amp;" UKUPNO:"</f>
        <v>F.6. SUSTAVA ZAŠTITE OD UDARA MUNJE UKUPNO:</v>
      </c>
      <c r="C119" s="256"/>
      <c r="D119" s="256"/>
      <c r="E119" s="314"/>
      <c r="F119" s="256"/>
      <c r="G119" s="310">
        <f>SUM(G113:G118)</f>
        <v>0</v>
      </c>
    </row>
    <row r="120" spans="1:7" s="262" customFormat="1">
      <c r="A120" s="315"/>
      <c r="B120" s="315"/>
      <c r="C120" s="315"/>
      <c r="D120" s="315"/>
      <c r="E120" s="269"/>
      <c r="F120" s="315"/>
      <c r="G120" s="269"/>
    </row>
    <row r="121" spans="1:7" s="233" customFormat="1" ht="15.75">
      <c r="A121" s="316" t="s">
        <v>726</v>
      </c>
      <c r="B121" s="228" t="s">
        <v>727</v>
      </c>
      <c r="C121" s="229"/>
      <c r="D121" s="230"/>
      <c r="E121" s="231"/>
      <c r="F121" s="232"/>
      <c r="G121" s="231"/>
    </row>
    <row r="122" spans="1:7" s="262" customFormat="1">
      <c r="A122" s="270"/>
      <c r="B122" s="317"/>
      <c r="C122" s="236"/>
      <c r="D122" s="237"/>
      <c r="E122" s="251"/>
      <c r="F122" s="239"/>
      <c r="G122" s="225"/>
    </row>
    <row r="123" spans="1:7" ht="30">
      <c r="A123" s="234" t="str">
        <f>MID($A$121,3,5)&amp;COUNTA($A$121:A122)</f>
        <v>7.1</v>
      </c>
      <c r="B123" s="272" t="s">
        <v>728</v>
      </c>
      <c r="C123" s="236"/>
      <c r="D123" s="275"/>
      <c r="E123" s="249"/>
      <c r="F123" s="239">
        <f>D123*E123</f>
        <v>0</v>
      </c>
      <c r="G123" s="240"/>
    </row>
    <row r="124" spans="1:7">
      <c r="A124" s="234"/>
      <c r="B124" s="247" t="str">
        <f>"kompl.st."&amp;MID($A$121,3,5)&amp;COUNTA($A$122:A124)</f>
        <v>kompl.st.7.1</v>
      </c>
      <c r="C124" s="318" t="s">
        <v>80</v>
      </c>
      <c r="D124" s="306">
        <v>1</v>
      </c>
      <c r="E124" s="249">
        <v>0</v>
      </c>
      <c r="F124" s="250"/>
      <c r="G124" s="251">
        <f>E124*D124</f>
        <v>0</v>
      </c>
    </row>
    <row r="125" spans="1:7">
      <c r="A125" s="234"/>
      <c r="B125" s="252"/>
      <c r="C125" s="313"/>
      <c r="D125" s="308"/>
      <c r="E125" s="249"/>
      <c r="F125" s="250"/>
      <c r="G125" s="251"/>
    </row>
    <row r="126" spans="1:7" ht="45">
      <c r="A126" s="234" t="str">
        <f>MID($A$121,3,5)&amp;COUNTA($A$121:A125)</f>
        <v>7.2</v>
      </c>
      <c r="B126" s="272" t="s">
        <v>729</v>
      </c>
      <c r="C126" s="236"/>
      <c r="D126" s="237"/>
      <c r="E126" s="249"/>
      <c r="F126" s="239"/>
      <c r="G126" s="240"/>
    </row>
    <row r="127" spans="1:7">
      <c r="A127" s="234"/>
      <c r="B127" s="272" t="s">
        <v>730</v>
      </c>
      <c r="C127" s="236"/>
      <c r="D127" s="237"/>
      <c r="E127" s="249"/>
      <c r="F127" s="239"/>
      <c r="G127" s="240"/>
    </row>
    <row r="128" spans="1:7">
      <c r="A128" s="234"/>
      <c r="B128" s="272" t="s">
        <v>731</v>
      </c>
      <c r="C128" s="236"/>
      <c r="D128" s="237"/>
      <c r="E128" s="249"/>
      <c r="F128" s="239"/>
      <c r="G128" s="240"/>
    </row>
    <row r="129" spans="1:7" ht="30">
      <c r="A129" s="234"/>
      <c r="B129" s="272" t="s">
        <v>732</v>
      </c>
      <c r="C129" s="236"/>
      <c r="D129" s="237"/>
      <c r="E129" s="249"/>
      <c r="F129" s="239"/>
      <c r="G129" s="240"/>
    </row>
    <row r="130" spans="1:7" s="262" customFormat="1" ht="30">
      <c r="A130" s="234"/>
      <c r="B130" s="272" t="s">
        <v>733</v>
      </c>
      <c r="C130" s="236"/>
      <c r="D130" s="237"/>
      <c r="E130" s="249"/>
      <c r="F130" s="239"/>
      <c r="G130" s="240"/>
    </row>
    <row r="131" spans="1:7">
      <c r="A131" s="234"/>
      <c r="B131" s="272" t="s">
        <v>734</v>
      </c>
      <c r="C131" s="236"/>
      <c r="D131" s="237"/>
      <c r="E131" s="249"/>
      <c r="F131" s="239"/>
      <c r="G131" s="240"/>
    </row>
    <row r="132" spans="1:7">
      <c r="A132" s="273"/>
      <c r="B132" s="272" t="s">
        <v>735</v>
      </c>
      <c r="C132" s="236"/>
      <c r="D132" s="237"/>
      <c r="E132" s="249"/>
      <c r="F132" s="239"/>
      <c r="G132" s="240"/>
    </row>
    <row r="133" spans="1:7" s="262" customFormat="1">
      <c r="A133" s="273"/>
      <c r="B133" s="272" t="s">
        <v>736</v>
      </c>
      <c r="C133" s="236"/>
      <c r="D133" s="237"/>
      <c r="E133" s="249"/>
      <c r="F133" s="239"/>
      <c r="G133" s="240"/>
    </row>
    <row r="134" spans="1:7">
      <c r="A134" s="273"/>
      <c r="B134" s="272" t="s">
        <v>737</v>
      </c>
      <c r="C134" s="236"/>
      <c r="D134" s="237"/>
      <c r="E134" s="249"/>
      <c r="F134" s="239"/>
      <c r="G134" s="240"/>
    </row>
    <row r="135" spans="1:7" s="262" customFormat="1" ht="14.25" customHeight="1">
      <c r="A135" s="273"/>
      <c r="B135" s="272" t="s">
        <v>738</v>
      </c>
      <c r="C135" s="236"/>
      <c r="D135" s="237"/>
      <c r="E135" s="249"/>
      <c r="F135" s="239"/>
      <c r="G135" s="240"/>
    </row>
    <row r="136" spans="1:7" ht="30">
      <c r="A136" s="273"/>
      <c r="B136" s="272" t="s">
        <v>739</v>
      </c>
      <c r="C136" s="236"/>
      <c r="D136" s="237"/>
      <c r="E136" s="249"/>
      <c r="F136" s="239"/>
      <c r="G136" s="240"/>
    </row>
    <row r="137" spans="1:7" ht="26.25" customHeight="1">
      <c r="A137" s="234"/>
      <c r="B137" s="247" t="str">
        <f>"kompl.st."&amp;MID($A$121,3,5)&amp;COUNTA($A$122:A137)</f>
        <v>kompl.st.7.2</v>
      </c>
      <c r="C137" s="318" t="s">
        <v>80</v>
      </c>
      <c r="D137" s="306">
        <v>1</v>
      </c>
      <c r="E137" s="290">
        <v>0</v>
      </c>
      <c r="F137" s="250"/>
      <c r="G137" s="251">
        <f>E137*D137</f>
        <v>0</v>
      </c>
    </row>
    <row r="138" spans="1:7">
      <c r="A138" s="234"/>
      <c r="B138" s="285"/>
      <c r="C138" s="236"/>
      <c r="D138" s="237"/>
      <c r="E138" s="290"/>
      <c r="F138" s="250"/>
      <c r="G138" s="251"/>
    </row>
    <row r="139" spans="1:7">
      <c r="A139" s="255"/>
      <c r="B139" s="256" t="str">
        <f>$A$121&amp;" "&amp;$B$121&amp;" UKUPNO:"</f>
        <v>F.7. OSTALO UKUPNO:</v>
      </c>
      <c r="C139" s="257"/>
      <c r="D139" s="258"/>
      <c r="E139" s="259"/>
      <c r="F139" s="260"/>
      <c r="G139" s="261">
        <f>SUM(G124:G138)</f>
        <v>0</v>
      </c>
    </row>
    <row r="140" spans="1:7">
      <c r="A140" s="234"/>
      <c r="B140" s="235"/>
      <c r="C140" s="236"/>
      <c r="D140" s="237"/>
      <c r="E140" s="251"/>
      <c r="F140" s="239"/>
    </row>
    <row r="141" spans="1:7" s="262" customFormat="1">
      <c r="A141" s="234"/>
      <c r="B141" s="235"/>
      <c r="C141" s="236"/>
      <c r="D141" s="237"/>
      <c r="E141" s="251"/>
      <c r="F141" s="239"/>
      <c r="G141" s="240"/>
    </row>
    <row r="142" spans="1:7">
      <c r="A142" s="234"/>
      <c r="B142" s="319" t="s">
        <v>740</v>
      </c>
      <c r="C142" s="236"/>
      <c r="D142" s="237"/>
      <c r="E142" s="251"/>
      <c r="F142" s="239"/>
      <c r="G142" s="240"/>
    </row>
    <row r="143" spans="1:7">
      <c r="A143" s="234"/>
      <c r="B143" s="235"/>
      <c r="C143" s="236"/>
      <c r="D143" s="237"/>
      <c r="E143" s="251"/>
      <c r="F143" s="239"/>
      <c r="G143" s="240"/>
    </row>
    <row r="144" spans="1:7" s="262" customFormat="1">
      <c r="A144" s="219"/>
      <c r="B144" s="320"/>
      <c r="C144" s="253"/>
      <c r="D144" s="254"/>
      <c r="E144" s="321"/>
      <c r="F144" s="224"/>
      <c r="G144" s="322"/>
    </row>
    <row r="145" spans="1:7" s="262" customFormat="1">
      <c r="A145" s="323"/>
      <c r="B145" s="324" t="str">
        <f>$B$11&amp;""</f>
        <v>F.1. PRIPREMNI RADOVI UKUPNO:</v>
      </c>
      <c r="C145" s="325"/>
      <c r="D145" s="326"/>
      <c r="E145" s="327"/>
      <c r="F145" s="328" t="e">
        <f>#REF!</f>
        <v>#REF!</v>
      </c>
      <c r="G145" s="310">
        <f>SUM(G11)</f>
        <v>0</v>
      </c>
    </row>
    <row r="146" spans="1:7">
      <c r="A146" s="252"/>
      <c r="B146" s="329"/>
      <c r="C146" s="330"/>
      <c r="D146" s="266"/>
      <c r="E146" s="331"/>
      <c r="F146" s="268"/>
      <c r="G146" s="269"/>
    </row>
    <row r="147" spans="1:7">
      <c r="A147" s="323"/>
      <c r="B147" s="294" t="str">
        <f>$B$52&amp;""</f>
        <v>F.2. INSTALACIJA UTIČNICA, EMP I PRIKLJUČAKA UKUPNO:</v>
      </c>
      <c r="C147" s="325"/>
      <c r="D147" s="326"/>
      <c r="E147" s="327"/>
      <c r="F147" s="328" t="e">
        <f>#REF!</f>
        <v>#REF!</v>
      </c>
      <c r="G147" s="310">
        <f>SUM(G52)</f>
        <v>0</v>
      </c>
    </row>
    <row r="148" spans="1:7">
      <c r="A148" s="252"/>
      <c r="B148" s="329"/>
      <c r="C148" s="330"/>
      <c r="D148" s="266"/>
      <c r="E148" s="331"/>
      <c r="F148" s="268"/>
      <c r="G148" s="269"/>
    </row>
    <row r="149" spans="1:7" s="262" customFormat="1">
      <c r="A149" s="323"/>
      <c r="B149" s="294" t="str">
        <f>$B$74&amp;""</f>
        <v>F.3. INSTALACIJA UNUTARNJE RASVJETE UKUPNO:</v>
      </c>
      <c r="C149" s="325"/>
      <c r="D149" s="326"/>
      <c r="E149" s="327"/>
      <c r="F149" s="328" t="e">
        <f>#REF!</f>
        <v>#REF!</v>
      </c>
      <c r="G149" s="310">
        <f>SUM(G74)</f>
        <v>0</v>
      </c>
    </row>
    <row r="150" spans="1:7">
      <c r="A150" s="252"/>
      <c r="B150" s="329"/>
      <c r="C150" s="330"/>
      <c r="D150" s="266"/>
      <c r="E150" s="331"/>
      <c r="F150" s="268"/>
      <c r="G150" s="269"/>
    </row>
    <row r="151" spans="1:7">
      <c r="A151" s="323"/>
      <c r="B151" s="309" t="str">
        <f>$B$88&amp;""</f>
        <v>F.4. INSTALACIJA RAČUNALNE MREŽE UKUPNO:</v>
      </c>
      <c r="C151" s="325"/>
      <c r="D151" s="326"/>
      <c r="E151" s="327"/>
      <c r="F151" s="328" t="e">
        <f>#REF!</f>
        <v>#REF!</v>
      </c>
      <c r="G151" s="310">
        <f>SUM(G88)</f>
        <v>0</v>
      </c>
    </row>
    <row r="152" spans="1:7">
      <c r="A152" s="252"/>
      <c r="B152" s="329"/>
      <c r="C152" s="330"/>
      <c r="D152" s="266"/>
      <c r="E152" s="331"/>
      <c r="F152" s="268"/>
      <c r="G152" s="269"/>
    </row>
    <row r="153" spans="1:7">
      <c r="A153" s="323"/>
      <c r="B153" s="309" t="str">
        <f>$B$108&amp;""</f>
        <v>F.5. SUSTAV DOJAVE POŽARA UKUPNO:</v>
      </c>
      <c r="C153" s="325"/>
      <c r="D153" s="326"/>
      <c r="E153" s="327"/>
      <c r="F153" s="328" t="e">
        <f>#REF!</f>
        <v>#REF!</v>
      </c>
      <c r="G153" s="310">
        <f>G108</f>
        <v>0</v>
      </c>
    </row>
    <row r="154" spans="1:7">
      <c r="A154" s="252"/>
      <c r="B154" s="329"/>
      <c r="C154" s="330"/>
      <c r="D154" s="266"/>
      <c r="E154" s="331"/>
      <c r="F154" s="268"/>
      <c r="G154" s="269"/>
    </row>
    <row r="155" spans="1:7">
      <c r="A155" s="323"/>
      <c r="B155" s="309" t="str">
        <f>$B$119&amp;""</f>
        <v>F.6. SUSTAVA ZAŠTITE OD UDARA MUNJE UKUPNO:</v>
      </c>
      <c r="C155" s="325"/>
      <c r="D155" s="326"/>
      <c r="E155" s="327"/>
      <c r="F155" s="328" t="e">
        <f>#REF!</f>
        <v>#REF!</v>
      </c>
      <c r="G155" s="310">
        <f>G119</f>
        <v>0</v>
      </c>
    </row>
    <row r="156" spans="1:7">
      <c r="A156" s="252"/>
      <c r="B156" s="329"/>
      <c r="C156" s="330"/>
      <c r="D156" s="266"/>
      <c r="E156" s="331"/>
      <c r="F156" s="268"/>
      <c r="G156" s="269"/>
    </row>
    <row r="157" spans="1:7">
      <c r="A157" s="323"/>
      <c r="B157" s="309" t="str">
        <f>$A$139&amp;" "&amp;$B$139</f>
        <v xml:space="preserve"> F.7. OSTALO UKUPNO:</v>
      </c>
      <c r="C157" s="325"/>
      <c r="D157" s="326"/>
      <c r="E157" s="327"/>
      <c r="F157" s="239" t="e">
        <f>#REF!</f>
        <v>#REF!</v>
      </c>
      <c r="G157" s="310">
        <f>SUM(G139)</f>
        <v>0</v>
      </c>
    </row>
    <row r="158" spans="1:7" s="262" customFormat="1" ht="15.75" thickBot="1">
      <c r="A158" s="252"/>
      <c r="B158" s="332"/>
      <c r="C158" s="330"/>
      <c r="D158" s="266"/>
      <c r="E158" s="331"/>
      <c r="F158" s="224"/>
      <c r="G158" s="322"/>
    </row>
    <row r="159" spans="1:7" ht="15.75" thickTop="1">
      <c r="A159" s="333"/>
      <c r="B159" s="334"/>
      <c r="C159" s="335"/>
      <c r="D159" s="336"/>
      <c r="E159" s="337"/>
      <c r="F159" s="338"/>
      <c r="G159" s="339"/>
    </row>
    <row r="160" spans="1:7">
      <c r="A160" s="340"/>
      <c r="B160" s="341" t="s">
        <v>741</v>
      </c>
      <c r="C160" s="342"/>
      <c r="D160" s="343"/>
      <c r="E160" s="344"/>
      <c r="F160" s="345"/>
      <c r="G160" s="346">
        <f>SUM(G145:G157)</f>
        <v>0</v>
      </c>
    </row>
    <row r="161" spans="1:7" s="262" customFormat="1" ht="17.25" customHeight="1">
      <c r="A161" s="270"/>
      <c r="B161" s="347"/>
      <c r="C161" s="348"/>
      <c r="D161" s="349"/>
      <c r="E161" s="350"/>
      <c r="F161" s="351" t="e">
        <f>SUM(F144:F160)</f>
        <v>#REF!</v>
      </c>
      <c r="G161" s="240"/>
    </row>
    <row r="162" spans="1:7" s="262" customFormat="1" ht="12" customHeight="1">
      <c r="A162" s="352"/>
      <c r="B162" s="352"/>
      <c r="C162" s="221"/>
      <c r="D162" s="222"/>
      <c r="E162" s="223"/>
      <c r="F162" s="353"/>
      <c r="G162" s="354"/>
    </row>
    <row r="163" spans="1:7" s="262" customFormat="1" ht="12" customHeight="1">
      <c r="A163" s="355"/>
      <c r="B163" s="356" t="s">
        <v>742</v>
      </c>
      <c r="C163" s="286"/>
      <c r="D163" s="357"/>
      <c r="E163" s="288"/>
      <c r="F163" s="287"/>
      <c r="G163" s="354"/>
    </row>
    <row r="164" spans="1:7" s="262" customFormat="1" ht="12" customHeight="1">
      <c r="A164" s="355"/>
      <c r="C164" s="286"/>
      <c r="D164" s="357"/>
      <c r="E164" s="288"/>
      <c r="F164" s="287"/>
      <c r="G164" s="354"/>
    </row>
    <row r="165" spans="1:7" s="262" customFormat="1" ht="158.25" customHeight="1">
      <c r="A165" s="358" t="s">
        <v>743</v>
      </c>
      <c r="B165" s="358"/>
      <c r="C165" s="358"/>
      <c r="D165" s="358"/>
      <c r="E165" s="358"/>
      <c r="F165" s="358"/>
      <c r="G165" s="358"/>
    </row>
    <row r="166" spans="1:7" s="262" customFormat="1" ht="168" customHeight="1">
      <c r="A166" s="358" t="s">
        <v>744</v>
      </c>
      <c r="B166" s="358"/>
      <c r="C166" s="358"/>
      <c r="D166" s="358"/>
      <c r="E166" s="358"/>
      <c r="F166" s="358"/>
      <c r="G166" s="358"/>
    </row>
    <row r="167" spans="1:7" s="262" customFormat="1" ht="126.75" customHeight="1">
      <c r="A167" s="358" t="s">
        <v>745</v>
      </c>
      <c r="B167" s="358"/>
      <c r="C167" s="358"/>
      <c r="D167" s="358"/>
      <c r="E167" s="358"/>
      <c r="F167" s="358"/>
      <c r="G167" s="358"/>
    </row>
    <row r="168" spans="1:7">
      <c r="B168" s="360"/>
      <c r="C168" s="361"/>
    </row>
    <row r="171" spans="1:7" s="262" customFormat="1">
      <c r="A171" s="359"/>
      <c r="B171" s="363"/>
      <c r="C171" s="286"/>
      <c r="D171" s="362"/>
      <c r="E171" s="288"/>
      <c r="F171" s="287"/>
      <c r="G171" s="225"/>
    </row>
    <row r="179" spans="1:7" s="262" customFormat="1">
      <c r="A179" s="359"/>
      <c r="B179" s="363"/>
      <c r="C179" s="286"/>
      <c r="D179" s="362"/>
      <c r="E179" s="288"/>
      <c r="F179" s="287"/>
      <c r="G179" s="225"/>
    </row>
    <row r="182" spans="1:7" s="262" customFormat="1">
      <c r="A182" s="359"/>
      <c r="B182" s="363"/>
      <c r="C182" s="286"/>
      <c r="D182" s="362"/>
      <c r="E182" s="288"/>
      <c r="F182" s="287"/>
      <c r="G182" s="225"/>
    </row>
    <row r="185" spans="1:7" s="262" customFormat="1">
      <c r="A185" s="359"/>
      <c r="B185" s="363"/>
      <c r="C185" s="286"/>
      <c r="D185" s="362"/>
      <c r="E185" s="288"/>
      <c r="F185" s="287"/>
      <c r="G185" s="225"/>
    </row>
    <row r="188" spans="1:7" s="262" customFormat="1">
      <c r="A188" s="359"/>
      <c r="B188" s="363"/>
      <c r="C188" s="286"/>
      <c r="D188" s="362"/>
      <c r="E188" s="288"/>
      <c r="F188" s="287"/>
      <c r="G188" s="225"/>
    </row>
    <row r="191" spans="1:7" s="262" customFormat="1">
      <c r="A191" s="359"/>
      <c r="B191" s="363"/>
      <c r="C191" s="286"/>
      <c r="D191" s="362"/>
      <c r="E191" s="288"/>
      <c r="F191" s="287"/>
      <c r="G191" s="225"/>
    </row>
    <row r="194" spans="1:7" s="262" customFormat="1">
      <c r="A194" s="359"/>
      <c r="B194" s="363"/>
      <c r="C194" s="286"/>
      <c r="D194" s="362"/>
      <c r="E194" s="288"/>
      <c r="F194" s="287"/>
      <c r="G194" s="225"/>
    </row>
    <row r="197" spans="1:7" s="262" customFormat="1">
      <c r="A197" s="359"/>
      <c r="B197" s="363"/>
      <c r="C197" s="286"/>
      <c r="D197" s="362"/>
      <c r="E197" s="288"/>
      <c r="F197" s="287"/>
      <c r="G197" s="225"/>
    </row>
    <row r="200" spans="1:7" s="262" customFormat="1">
      <c r="A200" s="359"/>
      <c r="B200" s="363"/>
      <c r="C200" s="286"/>
      <c r="D200" s="362"/>
      <c r="E200" s="288"/>
      <c r="F200" s="287"/>
      <c r="G200" s="225"/>
    </row>
    <row r="203" spans="1:7" s="262" customFormat="1">
      <c r="A203" s="359"/>
      <c r="B203" s="363"/>
      <c r="C203" s="286"/>
      <c r="D203" s="362"/>
      <c r="E203" s="288"/>
      <c r="F203" s="287"/>
      <c r="G203" s="225"/>
    </row>
    <row r="212" spans="1:7" s="262" customFormat="1">
      <c r="A212" s="359"/>
      <c r="B212" s="363"/>
      <c r="C212" s="286"/>
      <c r="D212" s="362"/>
      <c r="E212" s="288"/>
      <c r="F212" s="287"/>
      <c r="G212" s="225"/>
    </row>
    <row r="214" spans="1:7" s="262" customFormat="1">
      <c r="A214" s="359"/>
      <c r="B214" s="363"/>
      <c r="C214" s="286"/>
      <c r="D214" s="362"/>
      <c r="E214" s="288"/>
      <c r="F214" s="287"/>
      <c r="G214" s="225"/>
    </row>
    <row r="217" spans="1:7" s="262" customFormat="1">
      <c r="A217" s="359"/>
      <c r="B217" s="363"/>
      <c r="C217" s="286"/>
      <c r="D217" s="362"/>
      <c r="E217" s="288"/>
      <c r="F217" s="287"/>
      <c r="G217" s="225"/>
    </row>
    <row r="223" spans="1:7" s="262" customFormat="1">
      <c r="A223" s="359"/>
      <c r="B223" s="363"/>
      <c r="C223" s="286"/>
      <c r="D223" s="362"/>
      <c r="E223" s="288"/>
      <c r="F223" s="287"/>
      <c r="G223" s="225"/>
    </row>
    <row r="226" spans="1:7" s="262" customFormat="1">
      <c r="A226" s="359"/>
      <c r="B226" s="363"/>
      <c r="C226" s="286"/>
      <c r="D226" s="362"/>
      <c r="E226" s="288"/>
      <c r="F226" s="287"/>
      <c r="G226" s="225"/>
    </row>
    <row r="229" spans="1:7" s="262" customFormat="1">
      <c r="A229" s="359"/>
      <c r="B229" s="363"/>
      <c r="C229" s="286"/>
      <c r="D229" s="362"/>
      <c r="E229" s="288"/>
      <c r="F229" s="287"/>
      <c r="G229" s="225"/>
    </row>
    <row r="232" spans="1:7" s="262" customFormat="1">
      <c r="A232" s="359"/>
      <c r="B232" s="363"/>
      <c r="C232" s="286"/>
      <c r="D232" s="362"/>
      <c r="E232" s="288"/>
      <c r="F232" s="287"/>
      <c r="G232" s="225"/>
    </row>
    <row r="234" spans="1:7" s="262" customFormat="1" ht="15" customHeight="1">
      <c r="A234" s="359"/>
      <c r="B234" s="363"/>
      <c r="C234" s="286"/>
      <c r="D234" s="362"/>
      <c r="E234" s="288"/>
      <c r="F234" s="287"/>
      <c r="G234" s="225"/>
    </row>
    <row r="236" spans="1:7" ht="15.75" customHeight="1"/>
    <row r="237" spans="1:7" ht="15.75" customHeight="1"/>
    <row r="238" spans="1:7" ht="15.75" customHeight="1"/>
    <row r="239" spans="1:7" ht="15.75" customHeight="1"/>
    <row r="240" spans="1:7" ht="15.75" customHeight="1"/>
    <row r="241" ht="15.75" customHeight="1"/>
    <row r="242" ht="15.75" customHeight="1"/>
    <row r="243" ht="15.75" customHeight="1"/>
    <row r="244" ht="15.75" customHeight="1"/>
    <row r="245" ht="15.75" customHeight="1"/>
    <row r="276" spans="1:6">
      <c r="A276" s="226"/>
      <c r="B276" s="226"/>
      <c r="C276" s="226"/>
      <c r="D276" s="226"/>
      <c r="E276" s="225"/>
      <c r="F276" s="226"/>
    </row>
    <row r="277" spans="1:6">
      <c r="A277" s="226"/>
      <c r="B277" s="226"/>
      <c r="C277" s="226"/>
      <c r="D277" s="226"/>
      <c r="E277" s="225"/>
      <c r="F277" s="226"/>
    </row>
    <row r="278" spans="1:6">
      <c r="A278" s="226"/>
      <c r="B278" s="226"/>
      <c r="C278" s="226"/>
      <c r="D278" s="226"/>
      <c r="E278" s="225"/>
      <c r="F278" s="226"/>
    </row>
    <row r="279" spans="1:6">
      <c r="A279" s="226"/>
      <c r="B279" s="226"/>
      <c r="C279" s="226"/>
      <c r="D279" s="226"/>
      <c r="E279" s="225"/>
      <c r="F279" s="226"/>
    </row>
    <row r="280" spans="1:6">
      <c r="A280" s="226"/>
      <c r="B280" s="226"/>
      <c r="C280" s="226"/>
      <c r="D280" s="226"/>
      <c r="E280" s="225"/>
      <c r="F280" s="226"/>
    </row>
    <row r="281" spans="1:6">
      <c r="A281" s="226"/>
      <c r="B281" s="226"/>
      <c r="C281" s="226"/>
      <c r="D281" s="226"/>
      <c r="E281" s="225"/>
      <c r="F281" s="226"/>
    </row>
    <row r="282" spans="1:6">
      <c r="A282" s="226"/>
      <c r="B282" s="226"/>
      <c r="C282" s="226"/>
      <c r="D282" s="226"/>
      <c r="E282" s="225"/>
      <c r="F282" s="226"/>
    </row>
    <row r="283" spans="1:6">
      <c r="A283" s="226"/>
      <c r="B283" s="226"/>
      <c r="C283" s="226"/>
      <c r="D283" s="226"/>
      <c r="E283" s="225"/>
      <c r="F283" s="226"/>
    </row>
    <row r="284" spans="1:6">
      <c r="A284" s="226"/>
      <c r="B284" s="226"/>
      <c r="C284" s="226"/>
      <c r="D284" s="226"/>
      <c r="E284" s="225"/>
      <c r="F284" s="226"/>
    </row>
    <row r="285" spans="1:6">
      <c r="A285" s="226"/>
      <c r="B285" s="226"/>
      <c r="C285" s="226"/>
      <c r="D285" s="226"/>
      <c r="E285" s="225"/>
      <c r="F285" s="226"/>
    </row>
    <row r="289" spans="1:7" s="262" customFormat="1">
      <c r="A289" s="359"/>
      <c r="B289" s="363"/>
      <c r="C289" s="286"/>
      <c r="D289" s="362"/>
      <c r="E289" s="288"/>
      <c r="F289" s="287"/>
      <c r="G289" s="225"/>
    </row>
    <row r="290" spans="1:7" s="262" customFormat="1">
      <c r="A290" s="359"/>
      <c r="B290" s="363"/>
      <c r="C290" s="286"/>
      <c r="D290" s="362"/>
      <c r="E290" s="288"/>
      <c r="F290" s="287"/>
      <c r="G290" s="225"/>
    </row>
    <row r="291" spans="1:7" s="262" customFormat="1">
      <c r="A291" s="359"/>
      <c r="B291" s="363"/>
      <c r="C291" s="286"/>
      <c r="D291" s="362"/>
      <c r="E291" s="288"/>
      <c r="F291" s="287"/>
      <c r="G291" s="225"/>
    </row>
    <row r="292" spans="1:7" s="262" customFormat="1">
      <c r="A292" s="359"/>
      <c r="B292" s="363"/>
      <c r="C292" s="286"/>
      <c r="D292" s="362"/>
      <c r="E292" s="288"/>
      <c r="F292" s="287"/>
      <c r="G292" s="225"/>
    </row>
    <row r="293" spans="1:7" s="262" customFormat="1">
      <c r="A293" s="359"/>
      <c r="B293" s="363"/>
      <c r="C293" s="286"/>
      <c r="D293" s="362"/>
      <c r="E293" s="288"/>
      <c r="F293" s="287"/>
      <c r="G293" s="225"/>
    </row>
    <row r="294" spans="1:7" s="262" customFormat="1">
      <c r="A294" s="359"/>
      <c r="B294" s="363"/>
      <c r="C294" s="286"/>
      <c r="D294" s="362"/>
      <c r="E294" s="288"/>
      <c r="F294" s="287"/>
      <c r="G294" s="225"/>
    </row>
    <row r="295" spans="1:7" s="262" customFormat="1">
      <c r="A295" s="359"/>
      <c r="B295" s="363"/>
      <c r="C295" s="286"/>
      <c r="D295" s="362"/>
      <c r="E295" s="288"/>
      <c r="F295" s="287"/>
      <c r="G295" s="225"/>
    </row>
    <row r="300" spans="1:7" s="262" customFormat="1">
      <c r="A300" s="359"/>
      <c r="B300" s="363"/>
      <c r="C300" s="286"/>
      <c r="D300" s="362"/>
      <c r="E300" s="288"/>
      <c r="F300" s="287"/>
      <c r="G300" s="225"/>
    </row>
    <row r="302" spans="1:7" s="262" customFormat="1" ht="14.25" customHeight="1">
      <c r="A302" s="359"/>
      <c r="B302" s="363"/>
      <c r="C302" s="286"/>
      <c r="D302" s="362"/>
      <c r="E302" s="288"/>
      <c r="F302" s="287"/>
      <c r="G302" s="225"/>
    </row>
    <row r="304" spans="1:7" ht="14.25" customHeight="1"/>
    <row r="305" spans="1:7" ht="14.25" customHeight="1"/>
    <row r="306" spans="1:7" ht="14.25" customHeight="1"/>
    <row r="307" spans="1:7" ht="14.25" customHeight="1"/>
    <row r="308" spans="1:7" ht="14.25" customHeight="1"/>
    <row r="309" spans="1:7" s="262" customFormat="1">
      <c r="A309" s="359"/>
      <c r="B309" s="363"/>
      <c r="C309" s="286"/>
      <c r="D309" s="362"/>
      <c r="E309" s="288"/>
      <c r="F309" s="287"/>
      <c r="G309" s="225"/>
    </row>
    <row r="312" spans="1:7" s="262" customFormat="1">
      <c r="A312" s="359"/>
      <c r="B312" s="363"/>
      <c r="C312" s="286"/>
      <c r="D312" s="362"/>
      <c r="E312" s="288"/>
      <c r="F312" s="287"/>
      <c r="G312" s="225"/>
    </row>
    <row r="315" spans="1:7" s="262" customFormat="1">
      <c r="A315" s="359"/>
      <c r="B315" s="363"/>
      <c r="C315" s="286"/>
      <c r="D315" s="362"/>
      <c r="E315" s="288"/>
      <c r="F315" s="287"/>
      <c r="G315" s="225"/>
    </row>
    <row r="318" spans="1:7" s="262" customFormat="1">
      <c r="A318" s="359"/>
      <c r="B318" s="363"/>
      <c r="C318" s="286"/>
      <c r="D318" s="362"/>
      <c r="E318" s="288"/>
      <c r="F318" s="287"/>
      <c r="G318" s="225"/>
    </row>
    <row r="321" spans="1:7" s="262" customFormat="1">
      <c r="A321" s="359"/>
      <c r="B321" s="363"/>
      <c r="C321" s="286"/>
      <c r="D321" s="362"/>
      <c r="E321" s="288"/>
      <c r="F321" s="287"/>
      <c r="G321" s="225"/>
    </row>
    <row r="324" spans="1:7" s="262" customFormat="1">
      <c r="A324" s="359"/>
      <c r="B324" s="363"/>
      <c r="C324" s="286"/>
      <c r="D324" s="362"/>
      <c r="E324" s="288"/>
      <c r="F324" s="287"/>
      <c r="G324" s="225"/>
    </row>
    <row r="327" spans="1:7" s="262" customFormat="1">
      <c r="A327" s="359"/>
      <c r="B327" s="363"/>
      <c r="C327" s="286"/>
      <c r="D327" s="362"/>
      <c r="E327" s="288"/>
      <c r="F327" s="287"/>
      <c r="G327" s="225"/>
    </row>
    <row r="330" spans="1:7" s="262" customFormat="1">
      <c r="A330" s="359"/>
      <c r="B330" s="363"/>
      <c r="C330" s="286"/>
      <c r="D330" s="362"/>
      <c r="E330" s="288"/>
      <c r="F330" s="287"/>
      <c r="G330" s="225"/>
    </row>
    <row r="333" spans="1:7" s="262" customFormat="1">
      <c r="A333" s="359"/>
      <c r="B333" s="363"/>
      <c r="C333" s="286"/>
      <c r="D333" s="362"/>
      <c r="E333" s="288"/>
      <c r="F333" s="287"/>
      <c r="G333" s="225"/>
    </row>
    <row r="336" spans="1:7" s="262" customFormat="1">
      <c r="A336" s="359"/>
      <c r="B336" s="363"/>
      <c r="C336" s="286"/>
      <c r="D336" s="362"/>
      <c r="E336" s="288"/>
      <c r="F336" s="287"/>
      <c r="G336" s="225"/>
    </row>
    <row r="339" spans="1:7" s="262" customFormat="1">
      <c r="A339" s="359"/>
      <c r="B339" s="363"/>
      <c r="C339" s="286"/>
      <c r="D339" s="362"/>
      <c r="E339" s="288"/>
      <c r="F339" s="287"/>
      <c r="G339" s="225"/>
    </row>
    <row r="342" spans="1:7" s="262" customFormat="1">
      <c r="A342" s="359"/>
      <c r="B342" s="363"/>
      <c r="C342" s="286"/>
      <c r="D342" s="362"/>
      <c r="E342" s="288"/>
      <c r="F342" s="287"/>
      <c r="G342" s="225"/>
    </row>
    <row r="345" spans="1:7" s="262" customFormat="1">
      <c r="A345" s="359"/>
      <c r="B345" s="363"/>
      <c r="C345" s="286"/>
      <c r="D345" s="362"/>
      <c r="E345" s="288"/>
      <c r="F345" s="287"/>
      <c r="G345" s="225"/>
    </row>
    <row r="348" spans="1:7" s="262" customFormat="1">
      <c r="A348" s="359"/>
      <c r="B348" s="363"/>
      <c r="C348" s="286"/>
      <c r="D348" s="362"/>
      <c r="E348" s="288"/>
      <c r="F348" s="287"/>
      <c r="G348" s="225"/>
    </row>
    <row r="351" spans="1:7" s="262" customFormat="1">
      <c r="A351" s="359"/>
      <c r="B351" s="363"/>
      <c r="C351" s="286"/>
      <c r="D351" s="362"/>
      <c r="E351" s="288"/>
      <c r="F351" s="287"/>
      <c r="G351" s="225"/>
    </row>
    <row r="354" spans="1:7" s="262" customFormat="1">
      <c r="A354" s="359"/>
      <c r="B354" s="363"/>
      <c r="C354" s="286"/>
      <c r="D354" s="362"/>
      <c r="E354" s="288"/>
      <c r="F354" s="287"/>
      <c r="G354" s="225"/>
    </row>
    <row r="356" spans="1:7" s="262" customFormat="1" ht="15" customHeight="1">
      <c r="A356" s="359"/>
      <c r="B356" s="363"/>
      <c r="C356" s="286"/>
      <c r="D356" s="362"/>
      <c r="E356" s="288"/>
      <c r="F356" s="287"/>
      <c r="G356" s="225"/>
    </row>
    <row r="358" spans="1:7" ht="14.25" customHeight="1"/>
    <row r="361" spans="1:7" s="262" customFormat="1">
      <c r="A361" s="359"/>
      <c r="B361" s="363"/>
      <c r="C361" s="286"/>
      <c r="D361" s="362"/>
      <c r="E361" s="288"/>
      <c r="F361" s="287"/>
      <c r="G361" s="225"/>
    </row>
    <row r="364" spans="1:7" s="262" customFormat="1">
      <c r="A364" s="359"/>
      <c r="B364" s="363"/>
      <c r="C364" s="286"/>
      <c r="D364" s="362"/>
      <c r="E364" s="288"/>
      <c r="F364" s="287"/>
      <c r="G364" s="225"/>
    </row>
    <row r="367" spans="1:7" s="262" customFormat="1">
      <c r="A367" s="359"/>
      <c r="B367" s="363"/>
      <c r="C367" s="286"/>
      <c r="D367" s="362"/>
      <c r="E367" s="288"/>
      <c r="F367" s="287"/>
      <c r="G367" s="225"/>
    </row>
    <row r="376" spans="1:7" s="262" customFormat="1">
      <c r="A376" s="359"/>
      <c r="B376" s="363"/>
      <c r="C376" s="286"/>
      <c r="D376" s="362"/>
      <c r="E376" s="288"/>
      <c r="F376" s="287"/>
      <c r="G376" s="225"/>
    </row>
    <row r="379" spans="1:7" s="262" customFormat="1">
      <c r="A379" s="359"/>
      <c r="B379" s="363"/>
      <c r="C379" s="286"/>
      <c r="D379" s="362"/>
      <c r="E379" s="288"/>
      <c r="F379" s="287"/>
      <c r="G379" s="225"/>
    </row>
    <row r="382" spans="1:7" s="262" customFormat="1">
      <c r="A382" s="359"/>
      <c r="B382" s="363"/>
      <c r="C382" s="286"/>
      <c r="D382" s="362"/>
      <c r="E382" s="288"/>
      <c r="F382" s="287"/>
      <c r="G382" s="225"/>
    </row>
    <row r="385" spans="1:7" s="262" customFormat="1">
      <c r="A385" s="359"/>
      <c r="B385" s="363"/>
      <c r="C385" s="286"/>
      <c r="D385" s="362"/>
      <c r="E385" s="288"/>
      <c r="F385" s="287"/>
      <c r="G385" s="225"/>
    </row>
    <row r="387" spans="1:7" s="262" customFormat="1" ht="15" customHeight="1">
      <c r="A387" s="359"/>
      <c r="B387" s="363"/>
      <c r="C387" s="286"/>
      <c r="D387" s="362"/>
      <c r="E387" s="288"/>
      <c r="F387" s="287"/>
      <c r="G387" s="225"/>
    </row>
    <row r="397" spans="1:7" ht="14.25" customHeight="1"/>
    <row r="413" ht="26.25" customHeight="1"/>
    <row r="415" ht="12.75" customHeight="1"/>
    <row r="437" spans="1:6">
      <c r="A437" s="226"/>
      <c r="B437" s="226"/>
      <c r="C437" s="226"/>
      <c r="D437" s="226"/>
      <c r="E437" s="225"/>
      <c r="F437" s="226"/>
    </row>
    <row r="453" spans="1:6">
      <c r="A453" s="226"/>
      <c r="B453" s="226"/>
      <c r="C453" s="226"/>
      <c r="D453" s="226"/>
      <c r="E453" s="225"/>
      <c r="F453" s="226"/>
    </row>
    <row r="455" spans="1:6">
      <c r="A455" s="226"/>
      <c r="B455" s="226"/>
      <c r="C455" s="226"/>
      <c r="D455" s="226"/>
      <c r="E455" s="225"/>
      <c r="F455" s="226"/>
    </row>
  </sheetData>
  <mergeCells count="4">
    <mergeCell ref="B2:G2"/>
    <mergeCell ref="A165:G165"/>
    <mergeCell ref="A166:G166"/>
    <mergeCell ref="A167:G16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E444A-3A52-4821-9DE3-54B1BE5760B2}">
  <dimension ref="A1:F177"/>
  <sheetViews>
    <sheetView workbookViewId="0">
      <selection activeCell="B24" sqref="B24"/>
    </sheetView>
  </sheetViews>
  <sheetFormatPr defaultRowHeight="12.75"/>
  <cols>
    <col min="1" max="1" width="7" style="455" customWidth="1"/>
    <col min="2" max="2" width="42.7109375" style="459" customWidth="1"/>
    <col min="3" max="3" width="8.85546875" style="456" customWidth="1"/>
    <col min="4" max="4" width="8.140625" style="457" bestFit="1" customWidth="1"/>
    <col min="5" max="6" width="15.7109375" style="368" customWidth="1"/>
    <col min="7" max="256" width="9.140625" style="458"/>
    <col min="257" max="257" width="7" style="458" customWidth="1"/>
    <col min="258" max="258" width="42.7109375" style="458" customWidth="1"/>
    <col min="259" max="259" width="8.85546875" style="458" customWidth="1"/>
    <col min="260" max="260" width="8.140625" style="458" bestFit="1" customWidth="1"/>
    <col min="261" max="262" width="15.7109375" style="458" customWidth="1"/>
    <col min="263" max="512" width="9.140625" style="458"/>
    <col min="513" max="513" width="7" style="458" customWidth="1"/>
    <col min="514" max="514" width="42.7109375" style="458" customWidth="1"/>
    <col min="515" max="515" width="8.85546875" style="458" customWidth="1"/>
    <col min="516" max="516" width="8.140625" style="458" bestFit="1" customWidth="1"/>
    <col min="517" max="518" width="15.7109375" style="458" customWidth="1"/>
    <col min="519" max="768" width="9.140625" style="458"/>
    <col min="769" max="769" width="7" style="458" customWidth="1"/>
    <col min="770" max="770" width="42.7109375" style="458" customWidth="1"/>
    <col min="771" max="771" width="8.85546875" style="458" customWidth="1"/>
    <col min="772" max="772" width="8.140625" style="458" bestFit="1" customWidth="1"/>
    <col min="773" max="774" width="15.7109375" style="458" customWidth="1"/>
    <col min="775" max="1024" width="9.140625" style="458"/>
    <col min="1025" max="1025" width="7" style="458" customWidth="1"/>
    <col min="1026" max="1026" width="42.7109375" style="458" customWidth="1"/>
    <col min="1027" max="1027" width="8.85546875" style="458" customWidth="1"/>
    <col min="1028" max="1028" width="8.140625" style="458" bestFit="1" customWidth="1"/>
    <col min="1029" max="1030" width="15.7109375" style="458" customWidth="1"/>
    <col min="1031" max="1280" width="9.140625" style="458"/>
    <col min="1281" max="1281" width="7" style="458" customWidth="1"/>
    <col min="1282" max="1282" width="42.7109375" style="458" customWidth="1"/>
    <col min="1283" max="1283" width="8.85546875" style="458" customWidth="1"/>
    <col min="1284" max="1284" width="8.140625" style="458" bestFit="1" customWidth="1"/>
    <col min="1285" max="1286" width="15.7109375" style="458" customWidth="1"/>
    <col min="1287" max="1536" width="9.140625" style="458"/>
    <col min="1537" max="1537" width="7" style="458" customWidth="1"/>
    <col min="1538" max="1538" width="42.7109375" style="458" customWidth="1"/>
    <col min="1539" max="1539" width="8.85546875" style="458" customWidth="1"/>
    <col min="1540" max="1540" width="8.140625" style="458" bestFit="1" customWidth="1"/>
    <col min="1541" max="1542" width="15.7109375" style="458" customWidth="1"/>
    <col min="1543" max="1792" width="9.140625" style="458"/>
    <col min="1793" max="1793" width="7" style="458" customWidth="1"/>
    <col min="1794" max="1794" width="42.7109375" style="458" customWidth="1"/>
    <col min="1795" max="1795" width="8.85546875" style="458" customWidth="1"/>
    <col min="1796" max="1796" width="8.140625" style="458" bestFit="1" customWidth="1"/>
    <col min="1797" max="1798" width="15.7109375" style="458" customWidth="1"/>
    <col min="1799" max="2048" width="9.140625" style="458"/>
    <col min="2049" max="2049" width="7" style="458" customWidth="1"/>
    <col min="2050" max="2050" width="42.7109375" style="458" customWidth="1"/>
    <col min="2051" max="2051" width="8.85546875" style="458" customWidth="1"/>
    <col min="2052" max="2052" width="8.140625" style="458" bestFit="1" customWidth="1"/>
    <col min="2053" max="2054" width="15.7109375" style="458" customWidth="1"/>
    <col min="2055" max="2304" width="9.140625" style="458"/>
    <col min="2305" max="2305" width="7" style="458" customWidth="1"/>
    <col min="2306" max="2306" width="42.7109375" style="458" customWidth="1"/>
    <col min="2307" max="2307" width="8.85546875" style="458" customWidth="1"/>
    <col min="2308" max="2308" width="8.140625" style="458" bestFit="1" customWidth="1"/>
    <col min="2309" max="2310" width="15.7109375" style="458" customWidth="1"/>
    <col min="2311" max="2560" width="9.140625" style="458"/>
    <col min="2561" max="2561" width="7" style="458" customWidth="1"/>
    <col min="2562" max="2562" width="42.7109375" style="458" customWidth="1"/>
    <col min="2563" max="2563" width="8.85546875" style="458" customWidth="1"/>
    <col min="2564" max="2564" width="8.140625" style="458" bestFit="1" customWidth="1"/>
    <col min="2565" max="2566" width="15.7109375" style="458" customWidth="1"/>
    <col min="2567" max="2816" width="9.140625" style="458"/>
    <col min="2817" max="2817" width="7" style="458" customWidth="1"/>
    <col min="2818" max="2818" width="42.7109375" style="458" customWidth="1"/>
    <col min="2819" max="2819" width="8.85546875" style="458" customWidth="1"/>
    <col min="2820" max="2820" width="8.140625" style="458" bestFit="1" customWidth="1"/>
    <col min="2821" max="2822" width="15.7109375" style="458" customWidth="1"/>
    <col min="2823" max="3072" width="9.140625" style="458"/>
    <col min="3073" max="3073" width="7" style="458" customWidth="1"/>
    <col min="3074" max="3074" width="42.7109375" style="458" customWidth="1"/>
    <col min="3075" max="3075" width="8.85546875" style="458" customWidth="1"/>
    <col min="3076" max="3076" width="8.140625" style="458" bestFit="1" customWidth="1"/>
    <col min="3077" max="3078" width="15.7109375" style="458" customWidth="1"/>
    <col min="3079" max="3328" width="9.140625" style="458"/>
    <col min="3329" max="3329" width="7" style="458" customWidth="1"/>
    <col min="3330" max="3330" width="42.7109375" style="458" customWidth="1"/>
    <col min="3331" max="3331" width="8.85546875" style="458" customWidth="1"/>
    <col min="3332" max="3332" width="8.140625" style="458" bestFit="1" customWidth="1"/>
    <col min="3333" max="3334" width="15.7109375" style="458" customWidth="1"/>
    <col min="3335" max="3584" width="9.140625" style="458"/>
    <col min="3585" max="3585" width="7" style="458" customWidth="1"/>
    <col min="3586" max="3586" width="42.7109375" style="458" customWidth="1"/>
    <col min="3587" max="3587" width="8.85546875" style="458" customWidth="1"/>
    <col min="3588" max="3588" width="8.140625" style="458" bestFit="1" customWidth="1"/>
    <col min="3589" max="3590" width="15.7109375" style="458" customWidth="1"/>
    <col min="3591" max="3840" width="9.140625" style="458"/>
    <col min="3841" max="3841" width="7" style="458" customWidth="1"/>
    <col min="3842" max="3842" width="42.7109375" style="458" customWidth="1"/>
    <col min="3843" max="3843" width="8.85546875" style="458" customWidth="1"/>
    <col min="3844" max="3844" width="8.140625" style="458" bestFit="1" customWidth="1"/>
    <col min="3845" max="3846" width="15.7109375" style="458" customWidth="1"/>
    <col min="3847" max="4096" width="9.140625" style="458"/>
    <col min="4097" max="4097" width="7" style="458" customWidth="1"/>
    <col min="4098" max="4098" width="42.7109375" style="458" customWidth="1"/>
    <col min="4099" max="4099" width="8.85546875" style="458" customWidth="1"/>
    <col min="4100" max="4100" width="8.140625" style="458" bestFit="1" customWidth="1"/>
    <col min="4101" max="4102" width="15.7109375" style="458" customWidth="1"/>
    <col min="4103" max="4352" width="9.140625" style="458"/>
    <col min="4353" max="4353" width="7" style="458" customWidth="1"/>
    <col min="4354" max="4354" width="42.7109375" style="458" customWidth="1"/>
    <col min="4355" max="4355" width="8.85546875" style="458" customWidth="1"/>
    <col min="4356" max="4356" width="8.140625" style="458" bestFit="1" customWidth="1"/>
    <col min="4357" max="4358" width="15.7109375" style="458" customWidth="1"/>
    <col min="4359" max="4608" width="9.140625" style="458"/>
    <col min="4609" max="4609" width="7" style="458" customWidth="1"/>
    <col min="4610" max="4610" width="42.7109375" style="458" customWidth="1"/>
    <col min="4611" max="4611" width="8.85546875" style="458" customWidth="1"/>
    <col min="4612" max="4612" width="8.140625" style="458" bestFit="1" customWidth="1"/>
    <col min="4613" max="4614" width="15.7109375" style="458" customWidth="1"/>
    <col min="4615" max="4864" width="9.140625" style="458"/>
    <col min="4865" max="4865" width="7" style="458" customWidth="1"/>
    <col min="4866" max="4866" width="42.7109375" style="458" customWidth="1"/>
    <col min="4867" max="4867" width="8.85546875" style="458" customWidth="1"/>
    <col min="4868" max="4868" width="8.140625" style="458" bestFit="1" customWidth="1"/>
    <col min="4869" max="4870" width="15.7109375" style="458" customWidth="1"/>
    <col min="4871" max="5120" width="9.140625" style="458"/>
    <col min="5121" max="5121" width="7" style="458" customWidth="1"/>
    <col min="5122" max="5122" width="42.7109375" style="458" customWidth="1"/>
    <col min="5123" max="5123" width="8.85546875" style="458" customWidth="1"/>
    <col min="5124" max="5124" width="8.140625" style="458" bestFit="1" customWidth="1"/>
    <col min="5125" max="5126" width="15.7109375" style="458" customWidth="1"/>
    <col min="5127" max="5376" width="9.140625" style="458"/>
    <col min="5377" max="5377" width="7" style="458" customWidth="1"/>
    <col min="5378" max="5378" width="42.7109375" style="458" customWidth="1"/>
    <col min="5379" max="5379" width="8.85546875" style="458" customWidth="1"/>
    <col min="5380" max="5380" width="8.140625" style="458" bestFit="1" customWidth="1"/>
    <col min="5381" max="5382" width="15.7109375" style="458" customWidth="1"/>
    <col min="5383" max="5632" width="9.140625" style="458"/>
    <col min="5633" max="5633" width="7" style="458" customWidth="1"/>
    <col min="5634" max="5634" width="42.7109375" style="458" customWidth="1"/>
    <col min="5635" max="5635" width="8.85546875" style="458" customWidth="1"/>
    <col min="5636" max="5636" width="8.140625" style="458" bestFit="1" customWidth="1"/>
    <col min="5637" max="5638" width="15.7109375" style="458" customWidth="1"/>
    <col min="5639" max="5888" width="9.140625" style="458"/>
    <col min="5889" max="5889" width="7" style="458" customWidth="1"/>
    <col min="5890" max="5890" width="42.7109375" style="458" customWidth="1"/>
    <col min="5891" max="5891" width="8.85546875" style="458" customWidth="1"/>
    <col min="5892" max="5892" width="8.140625" style="458" bestFit="1" customWidth="1"/>
    <col min="5893" max="5894" width="15.7109375" style="458" customWidth="1"/>
    <col min="5895" max="6144" width="9.140625" style="458"/>
    <col min="6145" max="6145" width="7" style="458" customWidth="1"/>
    <col min="6146" max="6146" width="42.7109375" style="458" customWidth="1"/>
    <col min="6147" max="6147" width="8.85546875" style="458" customWidth="1"/>
    <col min="6148" max="6148" width="8.140625" style="458" bestFit="1" customWidth="1"/>
    <col min="6149" max="6150" width="15.7109375" style="458" customWidth="1"/>
    <col min="6151" max="6400" width="9.140625" style="458"/>
    <col min="6401" max="6401" width="7" style="458" customWidth="1"/>
    <col min="6402" max="6402" width="42.7109375" style="458" customWidth="1"/>
    <col min="6403" max="6403" width="8.85546875" style="458" customWidth="1"/>
    <col min="6404" max="6404" width="8.140625" style="458" bestFit="1" customWidth="1"/>
    <col min="6405" max="6406" width="15.7109375" style="458" customWidth="1"/>
    <col min="6407" max="6656" width="9.140625" style="458"/>
    <col min="6657" max="6657" width="7" style="458" customWidth="1"/>
    <col min="6658" max="6658" width="42.7109375" style="458" customWidth="1"/>
    <col min="6659" max="6659" width="8.85546875" style="458" customWidth="1"/>
    <col min="6660" max="6660" width="8.140625" style="458" bestFit="1" customWidth="1"/>
    <col min="6661" max="6662" width="15.7109375" style="458" customWidth="1"/>
    <col min="6663" max="6912" width="9.140625" style="458"/>
    <col min="6913" max="6913" width="7" style="458" customWidth="1"/>
    <col min="6914" max="6914" width="42.7109375" style="458" customWidth="1"/>
    <col min="6915" max="6915" width="8.85546875" style="458" customWidth="1"/>
    <col min="6916" max="6916" width="8.140625" style="458" bestFit="1" customWidth="1"/>
    <col min="6917" max="6918" width="15.7109375" style="458" customWidth="1"/>
    <col min="6919" max="7168" width="9.140625" style="458"/>
    <col min="7169" max="7169" width="7" style="458" customWidth="1"/>
    <col min="7170" max="7170" width="42.7109375" style="458" customWidth="1"/>
    <col min="7171" max="7171" width="8.85546875" style="458" customWidth="1"/>
    <col min="7172" max="7172" width="8.140625" style="458" bestFit="1" customWidth="1"/>
    <col min="7173" max="7174" width="15.7109375" style="458" customWidth="1"/>
    <col min="7175" max="7424" width="9.140625" style="458"/>
    <col min="7425" max="7425" width="7" style="458" customWidth="1"/>
    <col min="7426" max="7426" width="42.7109375" style="458" customWidth="1"/>
    <col min="7427" max="7427" width="8.85546875" style="458" customWidth="1"/>
    <col min="7428" max="7428" width="8.140625" style="458" bestFit="1" customWidth="1"/>
    <col min="7429" max="7430" width="15.7109375" style="458" customWidth="1"/>
    <col min="7431" max="7680" width="9.140625" style="458"/>
    <col min="7681" max="7681" width="7" style="458" customWidth="1"/>
    <col min="7682" max="7682" width="42.7109375" style="458" customWidth="1"/>
    <col min="7683" max="7683" width="8.85546875" style="458" customWidth="1"/>
    <col min="7684" max="7684" width="8.140625" style="458" bestFit="1" customWidth="1"/>
    <col min="7685" max="7686" width="15.7109375" style="458" customWidth="1"/>
    <col min="7687" max="7936" width="9.140625" style="458"/>
    <col min="7937" max="7937" width="7" style="458" customWidth="1"/>
    <col min="7938" max="7938" width="42.7109375" style="458" customWidth="1"/>
    <col min="7939" max="7939" width="8.85546875" style="458" customWidth="1"/>
    <col min="7940" max="7940" width="8.140625" style="458" bestFit="1" customWidth="1"/>
    <col min="7941" max="7942" width="15.7109375" style="458" customWidth="1"/>
    <col min="7943" max="8192" width="9.140625" style="458"/>
    <col min="8193" max="8193" width="7" style="458" customWidth="1"/>
    <col min="8194" max="8194" width="42.7109375" style="458" customWidth="1"/>
    <col min="8195" max="8195" width="8.85546875" style="458" customWidth="1"/>
    <col min="8196" max="8196" width="8.140625" style="458" bestFit="1" customWidth="1"/>
    <col min="8197" max="8198" width="15.7109375" style="458" customWidth="1"/>
    <col min="8199" max="8448" width="9.140625" style="458"/>
    <col min="8449" max="8449" width="7" style="458" customWidth="1"/>
    <col min="8450" max="8450" width="42.7109375" style="458" customWidth="1"/>
    <col min="8451" max="8451" width="8.85546875" style="458" customWidth="1"/>
    <col min="8452" max="8452" width="8.140625" style="458" bestFit="1" customWidth="1"/>
    <col min="8453" max="8454" width="15.7109375" style="458" customWidth="1"/>
    <col min="8455" max="8704" width="9.140625" style="458"/>
    <col min="8705" max="8705" width="7" style="458" customWidth="1"/>
    <col min="8706" max="8706" width="42.7109375" style="458" customWidth="1"/>
    <col min="8707" max="8707" width="8.85546875" style="458" customWidth="1"/>
    <col min="8708" max="8708" width="8.140625" style="458" bestFit="1" customWidth="1"/>
    <col min="8709" max="8710" width="15.7109375" style="458" customWidth="1"/>
    <col min="8711" max="8960" width="9.140625" style="458"/>
    <col min="8961" max="8961" width="7" style="458" customWidth="1"/>
    <col min="8962" max="8962" width="42.7109375" style="458" customWidth="1"/>
    <col min="8963" max="8963" width="8.85546875" style="458" customWidth="1"/>
    <col min="8964" max="8964" width="8.140625" style="458" bestFit="1" customWidth="1"/>
    <col min="8965" max="8966" width="15.7109375" style="458" customWidth="1"/>
    <col min="8967" max="9216" width="9.140625" style="458"/>
    <col min="9217" max="9217" width="7" style="458" customWidth="1"/>
    <col min="9218" max="9218" width="42.7109375" style="458" customWidth="1"/>
    <col min="9219" max="9219" width="8.85546875" style="458" customWidth="1"/>
    <col min="9220" max="9220" width="8.140625" style="458" bestFit="1" customWidth="1"/>
    <col min="9221" max="9222" width="15.7109375" style="458" customWidth="1"/>
    <col min="9223" max="9472" width="9.140625" style="458"/>
    <col min="9473" max="9473" width="7" style="458" customWidth="1"/>
    <col min="9474" max="9474" width="42.7109375" style="458" customWidth="1"/>
    <col min="9475" max="9475" width="8.85546875" style="458" customWidth="1"/>
    <col min="9476" max="9476" width="8.140625" style="458" bestFit="1" customWidth="1"/>
    <col min="9477" max="9478" width="15.7109375" style="458" customWidth="1"/>
    <col min="9479" max="9728" width="9.140625" style="458"/>
    <col min="9729" max="9729" width="7" style="458" customWidth="1"/>
    <col min="9730" max="9730" width="42.7109375" style="458" customWidth="1"/>
    <col min="9731" max="9731" width="8.85546875" style="458" customWidth="1"/>
    <col min="9732" max="9732" width="8.140625" style="458" bestFit="1" customWidth="1"/>
    <col min="9733" max="9734" width="15.7109375" style="458" customWidth="1"/>
    <col min="9735" max="9984" width="9.140625" style="458"/>
    <col min="9985" max="9985" width="7" style="458" customWidth="1"/>
    <col min="9986" max="9986" width="42.7109375" style="458" customWidth="1"/>
    <col min="9987" max="9987" width="8.85546875" style="458" customWidth="1"/>
    <col min="9988" max="9988" width="8.140625" style="458" bestFit="1" customWidth="1"/>
    <col min="9989" max="9990" width="15.7109375" style="458" customWidth="1"/>
    <col min="9991" max="10240" width="9.140625" style="458"/>
    <col min="10241" max="10241" width="7" style="458" customWidth="1"/>
    <col min="10242" max="10242" width="42.7109375" style="458" customWidth="1"/>
    <col min="10243" max="10243" width="8.85546875" style="458" customWidth="1"/>
    <col min="10244" max="10244" width="8.140625" style="458" bestFit="1" customWidth="1"/>
    <col min="10245" max="10246" width="15.7109375" style="458" customWidth="1"/>
    <col min="10247" max="10496" width="9.140625" style="458"/>
    <col min="10497" max="10497" width="7" style="458" customWidth="1"/>
    <col min="10498" max="10498" width="42.7109375" style="458" customWidth="1"/>
    <col min="10499" max="10499" width="8.85546875" style="458" customWidth="1"/>
    <col min="10500" max="10500" width="8.140625" style="458" bestFit="1" customWidth="1"/>
    <col min="10501" max="10502" width="15.7109375" style="458" customWidth="1"/>
    <col min="10503" max="10752" width="9.140625" style="458"/>
    <col min="10753" max="10753" width="7" style="458" customWidth="1"/>
    <col min="10754" max="10754" width="42.7109375" style="458" customWidth="1"/>
    <col min="10755" max="10755" width="8.85546875" style="458" customWidth="1"/>
    <col min="10756" max="10756" width="8.140625" style="458" bestFit="1" customWidth="1"/>
    <col min="10757" max="10758" width="15.7109375" style="458" customWidth="1"/>
    <col min="10759" max="11008" width="9.140625" style="458"/>
    <col min="11009" max="11009" width="7" style="458" customWidth="1"/>
    <col min="11010" max="11010" width="42.7109375" style="458" customWidth="1"/>
    <col min="11011" max="11011" width="8.85546875" style="458" customWidth="1"/>
    <col min="11012" max="11012" width="8.140625" style="458" bestFit="1" customWidth="1"/>
    <col min="11013" max="11014" width="15.7109375" style="458" customWidth="1"/>
    <col min="11015" max="11264" width="9.140625" style="458"/>
    <col min="11265" max="11265" width="7" style="458" customWidth="1"/>
    <col min="11266" max="11266" width="42.7109375" style="458" customWidth="1"/>
    <col min="11267" max="11267" width="8.85546875" style="458" customWidth="1"/>
    <col min="11268" max="11268" width="8.140625" style="458" bestFit="1" customWidth="1"/>
    <col min="11269" max="11270" width="15.7109375" style="458" customWidth="1"/>
    <col min="11271" max="11520" width="9.140625" style="458"/>
    <col min="11521" max="11521" width="7" style="458" customWidth="1"/>
    <col min="11522" max="11522" width="42.7109375" style="458" customWidth="1"/>
    <col min="11523" max="11523" width="8.85546875" style="458" customWidth="1"/>
    <col min="11524" max="11524" width="8.140625" style="458" bestFit="1" customWidth="1"/>
    <col min="11525" max="11526" width="15.7109375" style="458" customWidth="1"/>
    <col min="11527" max="11776" width="9.140625" style="458"/>
    <col min="11777" max="11777" width="7" style="458" customWidth="1"/>
    <col min="11778" max="11778" width="42.7109375" style="458" customWidth="1"/>
    <col min="11779" max="11779" width="8.85546875" style="458" customWidth="1"/>
    <col min="11780" max="11780" width="8.140625" style="458" bestFit="1" customWidth="1"/>
    <col min="11781" max="11782" width="15.7109375" style="458" customWidth="1"/>
    <col min="11783" max="12032" width="9.140625" style="458"/>
    <col min="12033" max="12033" width="7" style="458" customWidth="1"/>
    <col min="12034" max="12034" width="42.7109375" style="458" customWidth="1"/>
    <col min="12035" max="12035" width="8.85546875" style="458" customWidth="1"/>
    <col min="12036" max="12036" width="8.140625" style="458" bestFit="1" customWidth="1"/>
    <col min="12037" max="12038" width="15.7109375" style="458" customWidth="1"/>
    <col min="12039" max="12288" width="9.140625" style="458"/>
    <col min="12289" max="12289" width="7" style="458" customWidth="1"/>
    <col min="12290" max="12290" width="42.7109375" style="458" customWidth="1"/>
    <col min="12291" max="12291" width="8.85546875" style="458" customWidth="1"/>
    <col min="12292" max="12292" width="8.140625" style="458" bestFit="1" customWidth="1"/>
    <col min="12293" max="12294" width="15.7109375" style="458" customWidth="1"/>
    <col min="12295" max="12544" width="9.140625" style="458"/>
    <col min="12545" max="12545" width="7" style="458" customWidth="1"/>
    <col min="12546" max="12546" width="42.7109375" style="458" customWidth="1"/>
    <col min="12547" max="12547" width="8.85546875" style="458" customWidth="1"/>
    <col min="12548" max="12548" width="8.140625" style="458" bestFit="1" customWidth="1"/>
    <col min="12549" max="12550" width="15.7109375" style="458" customWidth="1"/>
    <col min="12551" max="12800" width="9.140625" style="458"/>
    <col min="12801" max="12801" width="7" style="458" customWidth="1"/>
    <col min="12802" max="12802" width="42.7109375" style="458" customWidth="1"/>
    <col min="12803" max="12803" width="8.85546875" style="458" customWidth="1"/>
    <col min="12804" max="12804" width="8.140625" style="458" bestFit="1" customWidth="1"/>
    <col min="12805" max="12806" width="15.7109375" style="458" customWidth="1"/>
    <col min="12807" max="13056" width="9.140625" style="458"/>
    <col min="13057" max="13057" width="7" style="458" customWidth="1"/>
    <col min="13058" max="13058" width="42.7109375" style="458" customWidth="1"/>
    <col min="13059" max="13059" width="8.85546875" style="458" customWidth="1"/>
    <col min="13060" max="13060" width="8.140625" style="458" bestFit="1" customWidth="1"/>
    <col min="13061" max="13062" width="15.7109375" style="458" customWidth="1"/>
    <col min="13063" max="13312" width="9.140625" style="458"/>
    <col min="13313" max="13313" width="7" style="458" customWidth="1"/>
    <col min="13314" max="13314" width="42.7109375" style="458" customWidth="1"/>
    <col min="13315" max="13315" width="8.85546875" style="458" customWidth="1"/>
    <col min="13316" max="13316" width="8.140625" style="458" bestFit="1" customWidth="1"/>
    <col min="13317" max="13318" width="15.7109375" style="458" customWidth="1"/>
    <col min="13319" max="13568" width="9.140625" style="458"/>
    <col min="13569" max="13569" width="7" style="458" customWidth="1"/>
    <col min="13570" max="13570" width="42.7109375" style="458" customWidth="1"/>
    <col min="13571" max="13571" width="8.85546875" style="458" customWidth="1"/>
    <col min="13572" max="13572" width="8.140625" style="458" bestFit="1" customWidth="1"/>
    <col min="13573" max="13574" width="15.7109375" style="458" customWidth="1"/>
    <col min="13575" max="13824" width="9.140625" style="458"/>
    <col min="13825" max="13825" width="7" style="458" customWidth="1"/>
    <col min="13826" max="13826" width="42.7109375" style="458" customWidth="1"/>
    <col min="13827" max="13827" width="8.85546875" style="458" customWidth="1"/>
    <col min="13828" max="13828" width="8.140625" style="458" bestFit="1" customWidth="1"/>
    <col min="13829" max="13830" width="15.7109375" style="458" customWidth="1"/>
    <col min="13831" max="14080" width="9.140625" style="458"/>
    <col min="14081" max="14081" width="7" style="458" customWidth="1"/>
    <col min="14082" max="14082" width="42.7109375" style="458" customWidth="1"/>
    <col min="14083" max="14083" width="8.85546875" style="458" customWidth="1"/>
    <col min="14084" max="14084" width="8.140625" style="458" bestFit="1" customWidth="1"/>
    <col min="14085" max="14086" width="15.7109375" style="458" customWidth="1"/>
    <col min="14087" max="14336" width="9.140625" style="458"/>
    <col min="14337" max="14337" width="7" style="458" customWidth="1"/>
    <col min="14338" max="14338" width="42.7109375" style="458" customWidth="1"/>
    <col min="14339" max="14339" width="8.85546875" style="458" customWidth="1"/>
    <col min="14340" max="14340" width="8.140625" style="458" bestFit="1" customWidth="1"/>
    <col min="14341" max="14342" width="15.7109375" style="458" customWidth="1"/>
    <col min="14343" max="14592" width="9.140625" style="458"/>
    <col min="14593" max="14593" width="7" style="458" customWidth="1"/>
    <col min="14594" max="14594" width="42.7109375" style="458" customWidth="1"/>
    <col min="14595" max="14595" width="8.85546875" style="458" customWidth="1"/>
    <col min="14596" max="14596" width="8.140625" style="458" bestFit="1" customWidth="1"/>
    <col min="14597" max="14598" width="15.7109375" style="458" customWidth="1"/>
    <col min="14599" max="14848" width="9.140625" style="458"/>
    <col min="14849" max="14849" width="7" style="458" customWidth="1"/>
    <col min="14850" max="14850" width="42.7109375" style="458" customWidth="1"/>
    <col min="14851" max="14851" width="8.85546875" style="458" customWidth="1"/>
    <col min="14852" max="14852" width="8.140625" style="458" bestFit="1" customWidth="1"/>
    <col min="14853" max="14854" width="15.7109375" style="458" customWidth="1"/>
    <col min="14855" max="15104" width="9.140625" style="458"/>
    <col min="15105" max="15105" width="7" style="458" customWidth="1"/>
    <col min="15106" max="15106" width="42.7109375" style="458" customWidth="1"/>
    <col min="15107" max="15107" width="8.85546875" style="458" customWidth="1"/>
    <col min="15108" max="15108" width="8.140625" style="458" bestFit="1" customWidth="1"/>
    <col min="15109" max="15110" width="15.7109375" style="458" customWidth="1"/>
    <col min="15111" max="15360" width="9.140625" style="458"/>
    <col min="15361" max="15361" width="7" style="458" customWidth="1"/>
    <col min="15362" max="15362" width="42.7109375" style="458" customWidth="1"/>
    <col min="15363" max="15363" width="8.85546875" style="458" customWidth="1"/>
    <col min="15364" max="15364" width="8.140625" style="458" bestFit="1" customWidth="1"/>
    <col min="15365" max="15366" width="15.7109375" style="458" customWidth="1"/>
    <col min="15367" max="15616" width="9.140625" style="458"/>
    <col min="15617" max="15617" width="7" style="458" customWidth="1"/>
    <col min="15618" max="15618" width="42.7109375" style="458" customWidth="1"/>
    <col min="15619" max="15619" width="8.85546875" style="458" customWidth="1"/>
    <col min="15620" max="15620" width="8.140625" style="458" bestFit="1" customWidth="1"/>
    <col min="15621" max="15622" width="15.7109375" style="458" customWidth="1"/>
    <col min="15623" max="15872" width="9.140625" style="458"/>
    <col min="15873" max="15873" width="7" style="458" customWidth="1"/>
    <col min="15874" max="15874" width="42.7109375" style="458" customWidth="1"/>
    <col min="15875" max="15875" width="8.85546875" style="458" customWidth="1"/>
    <col min="15876" max="15876" width="8.140625" style="458" bestFit="1" customWidth="1"/>
    <col min="15877" max="15878" width="15.7109375" style="458" customWidth="1"/>
    <col min="15879" max="16128" width="9.140625" style="458"/>
    <col min="16129" max="16129" width="7" style="458" customWidth="1"/>
    <col min="16130" max="16130" width="42.7109375" style="458" customWidth="1"/>
    <col min="16131" max="16131" width="8.85546875" style="458" customWidth="1"/>
    <col min="16132" max="16132" width="8.140625" style="458" bestFit="1" customWidth="1"/>
    <col min="16133" max="16134" width="15.7109375" style="458" customWidth="1"/>
    <col min="16135" max="16384" width="9.140625" style="458"/>
  </cols>
  <sheetData>
    <row r="1" spans="1:6" s="369" customFormat="1" ht="15">
      <c r="A1" s="364"/>
      <c r="B1" s="365" t="s">
        <v>747</v>
      </c>
      <c r="C1" s="366"/>
      <c r="D1" s="367"/>
      <c r="E1" s="368"/>
      <c r="F1" s="368"/>
    </row>
    <row r="2" spans="1:6" s="369" customFormat="1">
      <c r="A2" s="364"/>
      <c r="B2" s="370"/>
      <c r="C2" s="366"/>
      <c r="D2" s="367"/>
      <c r="E2" s="368"/>
      <c r="F2" s="368"/>
    </row>
    <row r="3" spans="1:6" s="369" customFormat="1">
      <c r="A3" s="371" t="s">
        <v>748</v>
      </c>
      <c r="B3" s="372" t="s">
        <v>749</v>
      </c>
      <c r="C3" s="366" t="s">
        <v>750</v>
      </c>
      <c r="D3" s="373" t="s">
        <v>751</v>
      </c>
      <c r="E3" s="374" t="s">
        <v>752</v>
      </c>
      <c r="F3" s="375" t="s">
        <v>753</v>
      </c>
    </row>
    <row r="4" spans="1:6" s="369" customFormat="1">
      <c r="A4" s="364"/>
      <c r="B4" s="370"/>
      <c r="C4" s="366"/>
      <c r="D4" s="367"/>
      <c r="E4" s="368"/>
      <c r="F4" s="368"/>
    </row>
    <row r="5" spans="1:6" s="382" customFormat="1" ht="25.5">
      <c r="A5" s="376" t="s">
        <v>1</v>
      </c>
      <c r="B5" s="377" t="s">
        <v>754</v>
      </c>
      <c r="C5" s="378"/>
      <c r="D5" s="379"/>
      <c r="E5" s="380"/>
      <c r="F5" s="381"/>
    </row>
    <row r="6" spans="1:6" s="382" customFormat="1">
      <c r="A6" s="383"/>
      <c r="B6" s="384"/>
      <c r="C6" s="378"/>
      <c r="D6" s="379"/>
      <c r="E6" s="380"/>
      <c r="F6" s="381"/>
    </row>
    <row r="7" spans="1:6" s="382" customFormat="1" ht="105" customHeight="1">
      <c r="A7" s="385" t="s">
        <v>755</v>
      </c>
      <c r="B7" s="69" t="s">
        <v>756</v>
      </c>
      <c r="C7" s="386"/>
      <c r="D7" s="387"/>
      <c r="E7" s="380"/>
      <c r="F7" s="381"/>
    </row>
    <row r="8" spans="1:6" s="382" customFormat="1" ht="63.75">
      <c r="A8" s="385"/>
      <c r="B8" s="69" t="s">
        <v>757</v>
      </c>
      <c r="C8" s="386"/>
      <c r="D8" s="387"/>
      <c r="E8" s="380"/>
      <c r="F8" s="381"/>
    </row>
    <row r="9" spans="1:6" s="382" customFormat="1">
      <c r="A9" s="385"/>
      <c r="B9" s="69"/>
      <c r="C9" s="386"/>
      <c r="D9" s="387"/>
      <c r="E9" s="380"/>
      <c r="F9" s="381"/>
    </row>
    <row r="10" spans="1:6" s="382" customFormat="1">
      <c r="A10" s="385"/>
      <c r="B10" s="69" t="s">
        <v>758</v>
      </c>
      <c r="C10" s="386"/>
      <c r="D10" s="387"/>
      <c r="E10" s="380"/>
      <c r="F10" s="381"/>
    </row>
    <row r="11" spans="1:6" s="382" customFormat="1" ht="63.75">
      <c r="A11" s="385"/>
      <c r="B11" s="69" t="s">
        <v>759</v>
      </c>
      <c r="C11" s="386"/>
      <c r="D11" s="387"/>
      <c r="E11" s="380"/>
      <c r="F11" s="381"/>
    </row>
    <row r="12" spans="1:6" s="382" customFormat="1">
      <c r="A12" s="385"/>
      <c r="B12" s="69" t="s">
        <v>760</v>
      </c>
      <c r="C12" s="386"/>
      <c r="D12" s="387"/>
      <c r="E12" s="380"/>
      <c r="F12" s="381"/>
    </row>
    <row r="13" spans="1:6" s="382" customFormat="1">
      <c r="A13" s="385"/>
      <c r="B13" s="69" t="s">
        <v>761</v>
      </c>
      <c r="C13" s="366"/>
      <c r="D13" s="366"/>
      <c r="E13" s="380"/>
      <c r="F13" s="381"/>
    </row>
    <row r="14" spans="1:6" s="382" customFormat="1">
      <c r="A14" s="385"/>
      <c r="B14" s="69" t="s">
        <v>762</v>
      </c>
      <c r="C14" s="366"/>
      <c r="D14" s="366"/>
      <c r="E14" s="380"/>
      <c r="F14" s="381"/>
    </row>
    <row r="15" spans="1:6" s="382" customFormat="1">
      <c r="A15" s="385"/>
      <c r="B15" s="69" t="s">
        <v>763</v>
      </c>
      <c r="C15" s="366"/>
      <c r="D15" s="366"/>
      <c r="E15" s="380"/>
      <c r="F15" s="381"/>
    </row>
    <row r="16" spans="1:6" s="382" customFormat="1">
      <c r="A16" s="385"/>
      <c r="B16" s="69" t="s">
        <v>764</v>
      </c>
      <c r="C16" s="366"/>
      <c r="D16" s="366"/>
      <c r="E16" s="380"/>
      <c r="F16" s="381"/>
    </row>
    <row r="17" spans="1:6" s="382" customFormat="1">
      <c r="A17" s="385"/>
      <c r="B17" s="69" t="s">
        <v>765</v>
      </c>
      <c r="C17" s="366"/>
      <c r="D17" s="366"/>
      <c r="E17" s="380"/>
      <c r="F17" s="381"/>
    </row>
    <row r="18" spans="1:6" s="382" customFormat="1">
      <c r="A18" s="385"/>
      <c r="B18" s="69" t="s">
        <v>766</v>
      </c>
      <c r="C18" s="366"/>
      <c r="D18" s="366"/>
      <c r="E18" s="380"/>
      <c r="F18" s="381"/>
    </row>
    <row r="19" spans="1:6" s="382" customFormat="1">
      <c r="A19" s="385"/>
      <c r="B19" s="69" t="s">
        <v>767</v>
      </c>
      <c r="C19" s="366"/>
      <c r="D19" s="366"/>
      <c r="E19" s="380"/>
      <c r="F19" s="381"/>
    </row>
    <row r="20" spans="1:6" s="382" customFormat="1">
      <c r="A20" s="385"/>
      <c r="B20" s="69" t="s">
        <v>768</v>
      </c>
      <c r="C20" s="386"/>
      <c r="D20" s="387"/>
      <c r="E20" s="380"/>
      <c r="F20" s="381"/>
    </row>
    <row r="21" spans="1:6" s="382" customFormat="1">
      <c r="A21" s="385"/>
      <c r="B21" s="69" t="s">
        <v>769</v>
      </c>
      <c r="C21" s="366"/>
      <c r="D21" s="366"/>
      <c r="E21" s="380"/>
      <c r="F21" s="381"/>
    </row>
    <row r="22" spans="1:6" s="382" customFormat="1">
      <c r="A22" s="385"/>
      <c r="B22" s="69" t="s">
        <v>770</v>
      </c>
      <c r="C22" s="366"/>
      <c r="D22" s="366"/>
      <c r="E22" s="380"/>
      <c r="F22" s="381"/>
    </row>
    <row r="23" spans="1:6" s="382" customFormat="1">
      <c r="A23" s="385"/>
      <c r="B23" s="69" t="s">
        <v>771</v>
      </c>
      <c r="C23" s="366"/>
      <c r="D23" s="366"/>
      <c r="E23" s="380"/>
      <c r="F23" s="381"/>
    </row>
    <row r="24" spans="1:6" s="382" customFormat="1">
      <c r="A24" s="385"/>
      <c r="B24" s="69" t="s">
        <v>772</v>
      </c>
      <c r="C24" s="366"/>
      <c r="D24" s="366"/>
      <c r="E24" s="380"/>
      <c r="F24" s="381"/>
    </row>
    <row r="25" spans="1:6" s="382" customFormat="1">
      <c r="A25" s="385"/>
      <c r="B25" s="69" t="s">
        <v>773</v>
      </c>
      <c r="C25" s="366"/>
      <c r="D25" s="366"/>
      <c r="E25" s="380"/>
      <c r="F25" s="381"/>
    </row>
    <row r="26" spans="1:6" s="382" customFormat="1">
      <c r="A26" s="385"/>
      <c r="B26" s="69" t="s">
        <v>774</v>
      </c>
      <c r="C26" s="366"/>
      <c r="D26" s="366"/>
      <c r="E26" s="380"/>
      <c r="F26" s="381"/>
    </row>
    <row r="27" spans="1:6" s="382" customFormat="1">
      <c r="A27" s="385"/>
      <c r="B27" s="69" t="s">
        <v>775</v>
      </c>
      <c r="C27" s="366"/>
      <c r="D27" s="366"/>
      <c r="E27" s="380"/>
      <c r="F27" s="381"/>
    </row>
    <row r="28" spans="1:6" s="382" customFormat="1" ht="25.5">
      <c r="A28" s="385"/>
      <c r="B28" s="69" t="s">
        <v>776</v>
      </c>
      <c r="C28" s="366"/>
      <c r="D28" s="366"/>
      <c r="E28" s="380"/>
      <c r="F28" s="381"/>
    </row>
    <row r="29" spans="1:6" s="382" customFormat="1" ht="25.5">
      <c r="A29" s="385"/>
      <c r="B29" s="69" t="s">
        <v>777</v>
      </c>
      <c r="C29" s="366"/>
      <c r="D29" s="366"/>
      <c r="E29" s="380"/>
      <c r="F29" s="381"/>
    </row>
    <row r="30" spans="1:6" s="382" customFormat="1">
      <c r="A30" s="385"/>
      <c r="B30" s="69" t="s">
        <v>778</v>
      </c>
      <c r="C30" s="366"/>
      <c r="D30" s="366"/>
      <c r="E30" s="380"/>
      <c r="F30" s="381"/>
    </row>
    <row r="31" spans="1:6" s="382" customFormat="1">
      <c r="A31" s="385"/>
      <c r="B31" s="69" t="s">
        <v>779</v>
      </c>
      <c r="C31" s="366"/>
      <c r="D31" s="366"/>
      <c r="E31" s="380"/>
      <c r="F31" s="381"/>
    </row>
    <row r="32" spans="1:6" s="382" customFormat="1">
      <c r="A32" s="385"/>
      <c r="B32" s="69" t="s">
        <v>780</v>
      </c>
      <c r="C32" s="378" t="s">
        <v>80</v>
      </c>
      <c r="D32" s="388">
        <v>1</v>
      </c>
      <c r="E32" s="389">
        <v>0</v>
      </c>
      <c r="F32" s="389">
        <f>D32*E32</f>
        <v>0</v>
      </c>
    </row>
    <row r="33" spans="1:6" s="382" customFormat="1">
      <c r="A33" s="385"/>
      <c r="B33" s="390"/>
      <c r="C33" s="378"/>
      <c r="D33" s="388"/>
      <c r="E33" s="391"/>
      <c r="F33" s="391"/>
    </row>
    <row r="34" spans="1:6" s="382" customFormat="1" ht="199.5" customHeight="1">
      <c r="A34" s="385" t="s">
        <v>781</v>
      </c>
      <c r="B34" s="69" t="s">
        <v>782</v>
      </c>
      <c r="C34" s="386"/>
      <c r="D34" s="387"/>
      <c r="E34" s="380"/>
      <c r="F34" s="381"/>
    </row>
    <row r="35" spans="1:6" s="382" customFormat="1">
      <c r="A35" s="385"/>
      <c r="B35" s="390"/>
      <c r="C35" s="386"/>
      <c r="D35" s="387"/>
      <c r="E35" s="380"/>
      <c r="F35" s="381"/>
    </row>
    <row r="36" spans="1:6" s="382" customFormat="1">
      <c r="A36" s="385"/>
      <c r="B36" s="69" t="s">
        <v>783</v>
      </c>
      <c r="C36" s="386"/>
      <c r="D36" s="387"/>
      <c r="E36" s="380"/>
      <c r="F36" s="381"/>
    </row>
    <row r="37" spans="1:6" s="382" customFormat="1">
      <c r="A37" s="385"/>
      <c r="B37" s="69" t="s">
        <v>784</v>
      </c>
      <c r="C37" s="386"/>
      <c r="D37" s="387"/>
      <c r="E37" s="380"/>
      <c r="F37" s="381"/>
    </row>
    <row r="38" spans="1:6" s="382" customFormat="1">
      <c r="A38" s="385"/>
      <c r="B38" s="69" t="s">
        <v>785</v>
      </c>
      <c r="C38" s="386"/>
      <c r="D38" s="387"/>
      <c r="E38" s="380"/>
      <c r="F38" s="381"/>
    </row>
    <row r="39" spans="1:6" s="382" customFormat="1">
      <c r="A39" s="385"/>
      <c r="B39" s="69" t="s">
        <v>786</v>
      </c>
      <c r="C39" s="366"/>
      <c r="D39" s="366"/>
      <c r="E39" s="380"/>
      <c r="F39" s="381"/>
    </row>
    <row r="40" spans="1:6" s="382" customFormat="1">
      <c r="A40" s="385"/>
      <c r="B40" s="69" t="s">
        <v>787</v>
      </c>
      <c r="C40" s="366"/>
      <c r="D40" s="366"/>
      <c r="E40" s="380"/>
      <c r="F40" s="381"/>
    </row>
    <row r="41" spans="1:6" s="382" customFormat="1">
      <c r="A41" s="385"/>
      <c r="B41" s="69" t="s">
        <v>788</v>
      </c>
      <c r="C41" s="366"/>
      <c r="D41" s="366"/>
      <c r="E41" s="380"/>
      <c r="F41" s="381"/>
    </row>
    <row r="42" spans="1:6" s="382" customFormat="1">
      <c r="A42" s="385"/>
      <c r="B42" s="69" t="s">
        <v>789</v>
      </c>
      <c r="C42" s="366"/>
      <c r="D42" s="366"/>
      <c r="E42" s="380"/>
      <c r="F42" s="381"/>
    </row>
    <row r="43" spans="1:6" s="382" customFormat="1">
      <c r="A43" s="385"/>
      <c r="B43" s="69" t="s">
        <v>790</v>
      </c>
      <c r="C43" s="366"/>
      <c r="D43" s="366"/>
      <c r="E43" s="380"/>
      <c r="F43" s="381"/>
    </row>
    <row r="44" spans="1:6" s="382" customFormat="1">
      <c r="A44" s="385"/>
      <c r="B44" s="69" t="s">
        <v>791</v>
      </c>
      <c r="C44" s="378" t="s">
        <v>80</v>
      </c>
      <c r="D44" s="388">
        <v>2</v>
      </c>
      <c r="E44" s="389">
        <v>0</v>
      </c>
      <c r="F44" s="389">
        <f>D44*E44</f>
        <v>0</v>
      </c>
    </row>
    <row r="45" spans="1:6" s="392" customFormat="1">
      <c r="A45" s="385"/>
      <c r="B45" s="69"/>
      <c r="C45" s="366"/>
      <c r="D45" s="366"/>
      <c r="E45" s="391"/>
      <c r="F45" s="391"/>
    </row>
    <row r="46" spans="1:6" s="392" customFormat="1" ht="76.5">
      <c r="A46" s="385" t="s">
        <v>792</v>
      </c>
      <c r="B46" s="69" t="s">
        <v>793</v>
      </c>
      <c r="C46" s="366"/>
      <c r="D46" s="366"/>
      <c r="E46" s="391"/>
      <c r="F46" s="391"/>
    </row>
    <row r="47" spans="1:6" s="392" customFormat="1">
      <c r="A47" s="385"/>
      <c r="B47" s="69"/>
      <c r="C47" s="366"/>
      <c r="D47" s="366"/>
      <c r="E47" s="391"/>
      <c r="F47" s="391"/>
    </row>
    <row r="48" spans="1:6" s="392" customFormat="1">
      <c r="A48" s="385"/>
      <c r="B48" s="390" t="s">
        <v>794</v>
      </c>
      <c r="C48" s="366" t="s">
        <v>686</v>
      </c>
      <c r="D48" s="393">
        <v>25</v>
      </c>
      <c r="E48" s="389">
        <v>0</v>
      </c>
      <c r="F48" s="389">
        <f>D48*E48</f>
        <v>0</v>
      </c>
    </row>
    <row r="49" spans="1:6" s="392" customFormat="1">
      <c r="A49" s="385"/>
      <c r="B49" s="390" t="s">
        <v>795</v>
      </c>
      <c r="C49" s="366" t="s">
        <v>686</v>
      </c>
      <c r="D49" s="393">
        <v>25</v>
      </c>
      <c r="E49" s="389">
        <v>0</v>
      </c>
      <c r="F49" s="389">
        <f>D49*E49</f>
        <v>0</v>
      </c>
    </row>
    <row r="50" spans="1:6" s="392" customFormat="1" ht="14.25">
      <c r="A50" s="394"/>
      <c r="B50"/>
      <c r="C50" s="366"/>
      <c r="D50" s="393"/>
      <c r="E50"/>
      <c r="F50"/>
    </row>
    <row r="51" spans="1:6" s="392" customFormat="1">
      <c r="A51" s="385" t="s">
        <v>796</v>
      </c>
      <c r="B51" s="69" t="s">
        <v>797</v>
      </c>
      <c r="C51" s="366" t="s">
        <v>109</v>
      </c>
      <c r="D51" s="393">
        <v>1</v>
      </c>
      <c r="E51" s="389">
        <v>0</v>
      </c>
      <c r="F51" s="389">
        <f>D51*E51</f>
        <v>0</v>
      </c>
    </row>
    <row r="52" spans="1:6" s="23" customFormat="1">
      <c r="A52" s="385"/>
      <c r="B52" s="369"/>
      <c r="C52" s="366"/>
      <c r="D52" s="366"/>
      <c r="E52" s="391"/>
      <c r="F52" s="391"/>
    </row>
    <row r="53" spans="1:6" s="392" customFormat="1" ht="89.25">
      <c r="A53" s="385" t="s">
        <v>798</v>
      </c>
      <c r="B53" s="69" t="s">
        <v>799</v>
      </c>
      <c r="C53" s="366" t="s">
        <v>80</v>
      </c>
      <c r="D53" s="366">
        <v>1</v>
      </c>
      <c r="E53" s="389">
        <v>0</v>
      </c>
      <c r="F53" s="389">
        <f>D53*E53</f>
        <v>0</v>
      </c>
    </row>
    <row r="54" spans="1:6" s="392" customFormat="1">
      <c r="A54" s="385"/>
      <c r="B54" s="69"/>
      <c r="C54" s="366"/>
      <c r="D54" s="366"/>
      <c r="E54" s="391"/>
      <c r="F54" s="391"/>
    </row>
    <row r="55" spans="1:6" s="398" customFormat="1" ht="79.5" customHeight="1">
      <c r="A55" s="385" t="s">
        <v>800</v>
      </c>
      <c r="B55" s="395" t="s">
        <v>801</v>
      </c>
      <c r="C55" s="396" t="s">
        <v>802</v>
      </c>
      <c r="D55" s="397">
        <v>1</v>
      </c>
      <c r="E55" s="389">
        <v>0</v>
      </c>
      <c r="F55" s="389">
        <f>D55*E55</f>
        <v>0</v>
      </c>
    </row>
    <row r="56" spans="1:6" s="392" customFormat="1">
      <c r="A56" s="385"/>
      <c r="B56" s="69"/>
      <c r="C56" s="366"/>
      <c r="D56" s="366"/>
      <c r="E56" s="391"/>
      <c r="F56" s="391"/>
    </row>
    <row r="57" spans="1:6" s="398" customFormat="1" ht="51">
      <c r="A57" s="385" t="s">
        <v>803</v>
      </c>
      <c r="B57" s="80" t="s">
        <v>804</v>
      </c>
      <c r="C57" s="378"/>
      <c r="D57" s="397"/>
      <c r="E57" s="391"/>
      <c r="F57" s="391"/>
    </row>
    <row r="58" spans="1:6" s="398" customFormat="1">
      <c r="A58" s="385"/>
      <c r="B58" s="80"/>
      <c r="C58" s="378"/>
      <c r="D58" s="397"/>
      <c r="E58" s="391"/>
      <c r="F58" s="391"/>
    </row>
    <row r="59" spans="1:6" s="398" customFormat="1">
      <c r="A59" s="385"/>
      <c r="B59" s="399" t="s">
        <v>805</v>
      </c>
      <c r="C59" s="378" t="s">
        <v>686</v>
      </c>
      <c r="D59" s="397">
        <v>7</v>
      </c>
      <c r="E59" s="400">
        <v>0</v>
      </c>
      <c r="F59" s="400">
        <f>D59*E59</f>
        <v>0</v>
      </c>
    </row>
    <row r="60" spans="1:6" s="398" customFormat="1">
      <c r="A60" s="385"/>
      <c r="B60" s="399" t="s">
        <v>806</v>
      </c>
      <c r="C60" s="378" t="s">
        <v>686</v>
      </c>
      <c r="D60" s="397">
        <v>7</v>
      </c>
      <c r="E60" s="400">
        <v>0</v>
      </c>
      <c r="F60" s="400">
        <f>D60*E60</f>
        <v>0</v>
      </c>
    </row>
    <row r="61" spans="1:6" s="392" customFormat="1">
      <c r="A61" s="385"/>
      <c r="B61" s="69"/>
      <c r="C61" s="366"/>
      <c r="D61" s="366"/>
      <c r="E61" s="391"/>
      <c r="F61" s="391"/>
    </row>
    <row r="62" spans="1:6" s="392" customFormat="1">
      <c r="A62" s="385"/>
      <c r="B62" s="401" t="s">
        <v>807</v>
      </c>
      <c r="C62" s="386"/>
      <c r="D62" s="387"/>
      <c r="E62" s="391"/>
      <c r="F62" s="391"/>
    </row>
    <row r="63" spans="1:6" s="369" customFormat="1">
      <c r="A63" s="385"/>
      <c r="C63" s="386"/>
      <c r="D63" s="387"/>
      <c r="E63" s="368"/>
      <c r="F63" s="368"/>
    </row>
    <row r="64" spans="1:6" s="403" customFormat="1" ht="40.5" customHeight="1">
      <c r="A64" s="402" t="s">
        <v>808</v>
      </c>
      <c r="B64" s="80" t="s">
        <v>809</v>
      </c>
      <c r="C64" s="378"/>
      <c r="D64" s="378"/>
      <c r="E64" s="391"/>
      <c r="F64" s="391"/>
    </row>
    <row r="65" spans="1:6" s="403" customFormat="1">
      <c r="A65" s="364"/>
      <c r="B65" s="80"/>
      <c r="C65" s="378"/>
      <c r="D65" s="378"/>
      <c r="E65" s="391"/>
      <c r="F65" s="391"/>
    </row>
    <row r="66" spans="1:6" s="403" customFormat="1">
      <c r="A66" s="364"/>
      <c r="B66" s="404" t="s">
        <v>810</v>
      </c>
      <c r="C66" s="378" t="s">
        <v>802</v>
      </c>
      <c r="D66" s="378">
        <v>2</v>
      </c>
      <c r="E66" s="400">
        <v>0</v>
      </c>
      <c r="F66" s="400">
        <f>D66*E66</f>
        <v>0</v>
      </c>
    </row>
    <row r="67" spans="1:6" s="392" customFormat="1">
      <c r="A67" s="385"/>
      <c r="C67" s="386"/>
      <c r="D67" s="387"/>
      <c r="E67" s="391"/>
      <c r="F67" s="391"/>
    </row>
    <row r="68" spans="1:6" s="410" customFormat="1" ht="53.25" customHeight="1">
      <c r="A68" s="405" t="s">
        <v>811</v>
      </c>
      <c r="B68" s="406" t="s">
        <v>812</v>
      </c>
      <c r="C68" s="407"/>
      <c r="D68" s="396"/>
      <c r="E68" s="408"/>
      <c r="F68" s="409"/>
    </row>
    <row r="69" spans="1:6" s="410" customFormat="1">
      <c r="A69" s="405"/>
      <c r="B69" s="406"/>
      <c r="C69" s="407"/>
      <c r="D69" s="396"/>
      <c r="E69" s="408"/>
      <c r="F69" s="409"/>
    </row>
    <row r="70" spans="1:6" s="410" customFormat="1" ht="15.75" customHeight="1">
      <c r="A70" s="405"/>
      <c r="B70" s="411" t="s">
        <v>813</v>
      </c>
      <c r="C70" s="407" t="s">
        <v>686</v>
      </c>
      <c r="D70" s="396">
        <v>5</v>
      </c>
      <c r="E70" s="412">
        <v>0</v>
      </c>
      <c r="F70" s="413">
        <f>D70*E70</f>
        <v>0</v>
      </c>
    </row>
    <row r="71" spans="1:6" s="410" customFormat="1" ht="15.75" customHeight="1">
      <c r="A71" s="405"/>
      <c r="B71" s="411" t="s">
        <v>814</v>
      </c>
      <c r="C71" s="407" t="s">
        <v>686</v>
      </c>
      <c r="D71" s="396">
        <v>15</v>
      </c>
      <c r="E71" s="412">
        <v>0</v>
      </c>
      <c r="F71" s="413">
        <f>D71*E71</f>
        <v>0</v>
      </c>
    </row>
    <row r="72" spans="1:6" s="410" customFormat="1">
      <c r="A72" s="405"/>
      <c r="B72" s="411"/>
      <c r="C72" s="407"/>
      <c r="D72" s="396"/>
      <c r="E72" s="408"/>
      <c r="F72" s="414"/>
    </row>
    <row r="73" spans="1:6" s="369" customFormat="1">
      <c r="A73" s="385" t="s">
        <v>815</v>
      </c>
      <c r="B73" s="395" t="s">
        <v>816</v>
      </c>
      <c r="C73" s="366"/>
      <c r="D73" s="366"/>
      <c r="E73" s="368"/>
      <c r="F73" s="391" t="str">
        <f>IF(D75*E73,D75*E73,"")</f>
        <v/>
      </c>
    </row>
    <row r="74" spans="1:6" s="369" customFormat="1">
      <c r="A74" s="385"/>
      <c r="B74" s="395"/>
      <c r="C74" s="378"/>
      <c r="D74" s="415"/>
      <c r="E74" s="368"/>
      <c r="F74" s="391"/>
    </row>
    <row r="75" spans="1:6" s="369" customFormat="1">
      <c r="A75" s="385"/>
      <c r="B75" s="416" t="s">
        <v>817</v>
      </c>
      <c r="C75" s="378" t="s">
        <v>818</v>
      </c>
      <c r="D75" s="415">
        <v>1</v>
      </c>
      <c r="E75" s="412">
        <v>0</v>
      </c>
      <c r="F75" s="413">
        <f>D75*E75</f>
        <v>0</v>
      </c>
    </row>
    <row r="76" spans="1:6" s="369" customFormat="1">
      <c r="A76" s="385"/>
      <c r="B76" s="416"/>
      <c r="C76" s="378"/>
      <c r="D76" s="415"/>
      <c r="E76" s="408"/>
      <c r="F76" s="414"/>
    </row>
    <row r="77" spans="1:6" s="369" customFormat="1" ht="56.25" customHeight="1">
      <c r="A77" s="417" t="s">
        <v>819</v>
      </c>
      <c r="B77" s="80" t="s">
        <v>820</v>
      </c>
      <c r="C77" s="378" t="s">
        <v>821</v>
      </c>
      <c r="D77" s="388">
        <v>1</v>
      </c>
      <c r="E77" s="400">
        <v>0</v>
      </c>
      <c r="F77" s="400">
        <f>D77*E77</f>
        <v>0</v>
      </c>
    </row>
    <row r="78" spans="1:6" s="369" customFormat="1">
      <c r="A78" s="364"/>
      <c r="B78" s="80"/>
      <c r="C78" s="378"/>
      <c r="D78" s="388"/>
      <c r="E78" s="368"/>
      <c r="F78" s="368"/>
    </row>
    <row r="79" spans="1:6" s="369" customFormat="1" ht="25.5">
      <c r="A79" s="417" t="s">
        <v>822</v>
      </c>
      <c r="B79" s="80" t="s">
        <v>823</v>
      </c>
      <c r="C79" s="378" t="s">
        <v>821</v>
      </c>
      <c r="D79" s="388">
        <v>1</v>
      </c>
      <c r="E79" s="400">
        <v>0</v>
      </c>
      <c r="F79" s="400">
        <f>D79*E79</f>
        <v>0</v>
      </c>
    </row>
    <row r="80" spans="1:6" s="392" customFormat="1">
      <c r="A80" s="385"/>
      <c r="B80" s="401"/>
      <c r="C80" s="378"/>
      <c r="D80" s="388"/>
      <c r="E80" s="391"/>
      <c r="F80" s="391"/>
    </row>
    <row r="81" spans="1:6" s="382" customFormat="1" ht="20.100000000000001" customHeight="1">
      <c r="A81" s="383"/>
      <c r="B81" s="418" t="s">
        <v>824</v>
      </c>
      <c r="C81" s="419"/>
      <c r="D81" s="420"/>
      <c r="E81" s="421"/>
      <c r="F81" s="422">
        <f>SUM(F7:F79)</f>
        <v>0</v>
      </c>
    </row>
    <row r="82" spans="1:6" s="382" customFormat="1">
      <c r="A82" s="383"/>
      <c r="B82" s="384"/>
      <c r="C82" s="378"/>
      <c r="D82" s="379"/>
      <c r="E82" s="380"/>
      <c r="F82" s="381"/>
    </row>
    <row r="83" spans="1:6" s="382" customFormat="1">
      <c r="A83" s="383"/>
      <c r="B83" s="384"/>
      <c r="C83" s="378"/>
      <c r="D83" s="379"/>
      <c r="E83" s="380"/>
      <c r="F83" s="381"/>
    </row>
    <row r="84" spans="1:6" s="369" customFormat="1">
      <c r="A84" s="423" t="s">
        <v>2</v>
      </c>
      <c r="B84" s="424" t="s">
        <v>825</v>
      </c>
      <c r="C84" s="378"/>
      <c r="D84" s="388"/>
      <c r="E84" s="368"/>
      <c r="F84" s="368"/>
    </row>
    <row r="85" spans="1:6" s="369" customFormat="1">
      <c r="A85" s="364"/>
      <c r="B85" s="425"/>
      <c r="C85" s="378"/>
      <c r="D85" s="388"/>
      <c r="E85" s="368"/>
      <c r="F85" s="426"/>
    </row>
    <row r="86" spans="1:6" s="369" customFormat="1" ht="27.75" customHeight="1">
      <c r="A86" s="364" t="s">
        <v>826</v>
      </c>
      <c r="B86" s="425" t="s">
        <v>827</v>
      </c>
      <c r="C86" s="378" t="s">
        <v>821</v>
      </c>
      <c r="D86" s="388">
        <v>1</v>
      </c>
      <c r="E86" s="427">
        <v>0</v>
      </c>
      <c r="F86" s="428">
        <f>D86*E86</f>
        <v>0</v>
      </c>
    </row>
    <row r="87" spans="1:6" s="369" customFormat="1">
      <c r="A87" s="364"/>
      <c r="B87" s="425"/>
      <c r="C87" s="378"/>
      <c r="D87" s="388"/>
      <c r="E87" s="368"/>
      <c r="F87" s="426"/>
    </row>
    <row r="88" spans="1:6" s="369" customFormat="1" ht="54.75" customHeight="1">
      <c r="A88" s="364" t="s">
        <v>828</v>
      </c>
      <c r="B88" s="425" t="s">
        <v>829</v>
      </c>
      <c r="C88" s="378" t="s">
        <v>821</v>
      </c>
      <c r="D88" s="388">
        <v>1</v>
      </c>
      <c r="E88" s="427">
        <v>0</v>
      </c>
      <c r="F88" s="428">
        <f>D88*E88</f>
        <v>0</v>
      </c>
    </row>
    <row r="89" spans="1:6" s="369" customFormat="1">
      <c r="A89" s="364"/>
      <c r="B89" s="425"/>
      <c r="C89" s="378"/>
      <c r="D89" s="388"/>
      <c r="E89" s="368"/>
      <c r="F89" s="426"/>
    </row>
    <row r="90" spans="1:6" s="369" customFormat="1" ht="42" customHeight="1">
      <c r="A90" s="364" t="s">
        <v>830</v>
      </c>
      <c r="B90" s="425" t="s">
        <v>831</v>
      </c>
      <c r="C90" s="378" t="s">
        <v>821</v>
      </c>
      <c r="D90" s="388">
        <v>1</v>
      </c>
      <c r="E90" s="427">
        <v>0</v>
      </c>
      <c r="F90" s="428">
        <f>D90*E90</f>
        <v>0</v>
      </c>
    </row>
    <row r="91" spans="1:6" s="369" customFormat="1">
      <c r="A91" s="364"/>
      <c r="B91" s="425"/>
      <c r="C91" s="378"/>
      <c r="D91" s="388"/>
      <c r="E91" s="368"/>
      <c r="F91" s="426"/>
    </row>
    <row r="92" spans="1:6" s="369" customFormat="1" ht="115.5" customHeight="1">
      <c r="A92" s="364" t="s">
        <v>832</v>
      </c>
      <c r="B92" s="425" t="s">
        <v>833</v>
      </c>
      <c r="C92" s="378" t="s">
        <v>821</v>
      </c>
      <c r="D92" s="388">
        <v>1</v>
      </c>
      <c r="E92" s="427">
        <v>0</v>
      </c>
      <c r="F92" s="428">
        <f>D92*E92</f>
        <v>0</v>
      </c>
    </row>
    <row r="93" spans="1:6" s="369" customFormat="1">
      <c r="A93" s="364"/>
      <c r="B93" s="425"/>
      <c r="C93" s="378"/>
      <c r="D93" s="388"/>
      <c r="E93" s="368"/>
      <c r="F93" s="426"/>
    </row>
    <row r="94" spans="1:6" s="369" customFormat="1" ht="67.5" customHeight="1">
      <c r="A94" s="364" t="s">
        <v>834</v>
      </c>
      <c r="B94" s="69" t="s">
        <v>835</v>
      </c>
      <c r="C94" s="366" t="s">
        <v>821</v>
      </c>
      <c r="D94" s="367">
        <v>1</v>
      </c>
      <c r="E94" s="427">
        <v>0</v>
      </c>
      <c r="F94" s="428">
        <f>D94*E94</f>
        <v>0</v>
      </c>
    </row>
    <row r="95" spans="1:6" s="369" customFormat="1">
      <c r="A95" s="364"/>
      <c r="B95" s="425"/>
      <c r="C95" s="378"/>
      <c r="D95" s="388"/>
      <c r="E95" s="368"/>
      <c r="F95" s="368"/>
    </row>
    <row r="96" spans="1:6" s="432" customFormat="1" ht="20.100000000000001" customHeight="1">
      <c r="A96" s="383"/>
      <c r="B96" s="429" t="s">
        <v>836</v>
      </c>
      <c r="C96" s="419"/>
      <c r="D96" s="430"/>
      <c r="E96" s="431"/>
      <c r="F96" s="422">
        <f>SUM(F86:F94)</f>
        <v>0</v>
      </c>
    </row>
    <row r="97" spans="1:6" s="432" customFormat="1">
      <c r="A97" s="383"/>
      <c r="B97" s="433"/>
      <c r="C97" s="378"/>
      <c r="D97" s="388"/>
      <c r="E97" s="368"/>
      <c r="F97" s="381"/>
    </row>
    <row r="98" spans="1:6" s="369" customFormat="1" ht="15">
      <c r="A98" s="364"/>
      <c r="B98" s="434" t="s">
        <v>837</v>
      </c>
      <c r="C98" s="378"/>
      <c r="D98" s="388"/>
      <c r="E98" s="368"/>
      <c r="F98" s="368"/>
    </row>
    <row r="99" spans="1:6" s="369" customFormat="1" ht="15">
      <c r="A99" s="364"/>
      <c r="B99" s="434"/>
      <c r="C99" s="378"/>
      <c r="D99" s="388"/>
      <c r="E99" s="368"/>
      <c r="F99" s="368"/>
    </row>
    <row r="100" spans="1:6" s="369" customFormat="1">
      <c r="A100" s="435" t="s">
        <v>1</v>
      </c>
      <c r="B100" s="436" t="str">
        <f>B5</f>
        <v xml:space="preserve">INSTALACIJA TEMELJNOG GRIJANJA I HLAĐENJA - MULTI SPLIT SUSTAV </v>
      </c>
      <c r="C100" s="437"/>
      <c r="D100" s="438"/>
      <c r="E100" s="439"/>
      <c r="F100" s="440">
        <f>F81</f>
        <v>0</v>
      </c>
    </row>
    <row r="101" spans="1:6" s="369" customFormat="1">
      <c r="A101" s="364"/>
      <c r="B101" s="441"/>
      <c r="C101" s="437"/>
      <c r="D101" s="438"/>
      <c r="E101" s="439"/>
      <c r="F101" s="442"/>
    </row>
    <row r="102" spans="1:6" s="369" customFormat="1">
      <c r="A102" s="435" t="s">
        <v>2</v>
      </c>
      <c r="B102" s="441" t="str">
        <f>B84</f>
        <v>ZAJEDNIČKE STAVKE</v>
      </c>
      <c r="C102" s="437"/>
      <c r="D102" s="438"/>
      <c r="E102" s="439"/>
      <c r="F102" s="443">
        <f>F96</f>
        <v>0</v>
      </c>
    </row>
    <row r="103" spans="1:6" s="369" customFormat="1">
      <c r="A103" s="364"/>
      <c r="B103" s="444"/>
      <c r="C103" s="378"/>
      <c r="D103" s="388"/>
      <c r="E103" s="368"/>
      <c r="F103" s="445"/>
    </row>
    <row r="104" spans="1:6" s="432" customFormat="1" ht="20.100000000000001" customHeight="1">
      <c r="A104" s="383"/>
      <c r="B104" s="418" t="s">
        <v>838</v>
      </c>
      <c r="C104" s="419"/>
      <c r="D104" s="430"/>
      <c r="E104" s="431"/>
      <c r="F104" s="446">
        <f>SUM(F100:F102)</f>
        <v>0</v>
      </c>
    </row>
    <row r="105" spans="1:6" s="369" customFormat="1">
      <c r="A105" s="364"/>
      <c r="B105" s="447"/>
      <c r="C105" s="378"/>
      <c r="D105" s="388"/>
      <c r="E105" s="368"/>
      <c r="F105" s="368"/>
    </row>
    <row r="106" spans="1:6" s="369" customFormat="1">
      <c r="A106" s="364"/>
      <c r="B106" s="447"/>
      <c r="C106" s="378"/>
      <c r="D106" s="388"/>
      <c r="E106" s="368"/>
      <c r="F106" s="368"/>
    </row>
    <row r="107" spans="1:6" s="369" customFormat="1">
      <c r="A107" s="364"/>
      <c r="B107" s="448" t="s">
        <v>839</v>
      </c>
      <c r="C107" s="378"/>
      <c r="D107" s="388"/>
      <c r="E107" s="368"/>
      <c r="F107" s="368"/>
    </row>
    <row r="108" spans="1:6" s="369" customFormat="1">
      <c r="A108" s="364"/>
      <c r="B108" s="447"/>
      <c r="C108" s="378"/>
      <c r="D108" s="388"/>
      <c r="E108" s="368"/>
      <c r="F108" s="368"/>
    </row>
    <row r="109" spans="1:6" s="369" customFormat="1" ht="51.75" customHeight="1">
      <c r="A109" s="364"/>
      <c r="B109" s="425" t="s">
        <v>840</v>
      </c>
      <c r="C109" s="378"/>
      <c r="D109" s="388"/>
      <c r="E109" s="368"/>
      <c r="F109" s="368"/>
    </row>
    <row r="110" spans="1:6" s="369" customFormat="1">
      <c r="A110" s="364"/>
      <c r="B110" s="447"/>
      <c r="C110" s="378"/>
      <c r="D110" s="388"/>
      <c r="E110" s="368"/>
      <c r="F110" s="368"/>
    </row>
    <row r="111" spans="1:6" s="454" customFormat="1" ht="91.5" customHeight="1">
      <c r="A111" s="449"/>
      <c r="B111" s="450" t="s">
        <v>841</v>
      </c>
      <c r="C111" s="451"/>
      <c r="D111" s="452"/>
      <c r="E111" s="453"/>
      <c r="F111" s="453"/>
    </row>
    <row r="112" spans="1:6" s="369" customFormat="1">
      <c r="A112" s="364"/>
      <c r="B112" s="425"/>
      <c r="C112" s="378"/>
      <c r="D112" s="388"/>
      <c r="E112" s="368"/>
      <c r="F112" s="368"/>
    </row>
    <row r="113" spans="1:6" s="369" customFormat="1" ht="25.5">
      <c r="A113" s="364"/>
      <c r="B113" s="425" t="s">
        <v>842</v>
      </c>
      <c r="C113" s="378"/>
      <c r="D113" s="388"/>
      <c r="E113" s="368"/>
      <c r="F113" s="368"/>
    </row>
    <row r="114" spans="1:6" s="369" customFormat="1">
      <c r="A114" s="364"/>
      <c r="B114" s="425"/>
      <c r="C114" s="378"/>
      <c r="D114" s="388"/>
      <c r="E114" s="368"/>
      <c r="F114" s="368"/>
    </row>
    <row r="115" spans="1:6" s="369" customFormat="1" ht="91.5" customHeight="1">
      <c r="A115" s="364"/>
      <c r="B115" s="425" t="s">
        <v>843</v>
      </c>
      <c r="C115" s="378"/>
      <c r="D115" s="388"/>
      <c r="E115" s="368"/>
      <c r="F115" s="368"/>
    </row>
    <row r="116" spans="1:6" s="369" customFormat="1">
      <c r="A116" s="364"/>
      <c r="B116" s="425"/>
      <c r="C116" s="378"/>
      <c r="D116" s="388"/>
      <c r="E116" s="368"/>
      <c r="F116" s="368"/>
    </row>
    <row r="117" spans="1:6" s="369" customFormat="1" ht="92.25" customHeight="1">
      <c r="A117" s="364"/>
      <c r="B117" s="425" t="s">
        <v>844</v>
      </c>
      <c r="C117" s="378"/>
      <c r="D117" s="388"/>
      <c r="E117" s="368"/>
      <c r="F117" s="368"/>
    </row>
    <row r="118" spans="1:6" s="369" customFormat="1">
      <c r="A118" s="364"/>
      <c r="B118" s="425"/>
      <c r="C118" s="378"/>
      <c r="D118" s="388"/>
      <c r="E118" s="368"/>
      <c r="F118" s="368"/>
    </row>
    <row r="119" spans="1:6" s="369" customFormat="1">
      <c r="A119" s="364"/>
      <c r="B119" s="425"/>
      <c r="C119" s="378"/>
      <c r="D119" s="388"/>
      <c r="E119" s="368"/>
      <c r="F119" s="368"/>
    </row>
    <row r="120" spans="1:6" s="369" customFormat="1">
      <c r="A120" s="364"/>
      <c r="B120" s="447" t="s">
        <v>845</v>
      </c>
      <c r="C120" s="378"/>
      <c r="D120" s="388"/>
      <c r="E120" s="368"/>
      <c r="F120" s="368"/>
    </row>
    <row r="121" spans="1:6" s="369" customFormat="1">
      <c r="A121" s="364"/>
      <c r="B121" s="447"/>
      <c r="C121" s="378"/>
      <c r="D121" s="388"/>
      <c r="E121" s="368"/>
      <c r="F121" s="368"/>
    </row>
    <row r="122" spans="1:6" s="369" customFormat="1">
      <c r="A122" s="364"/>
      <c r="C122" s="378"/>
      <c r="D122" s="388"/>
      <c r="E122" s="368"/>
      <c r="F122" s="368"/>
    </row>
    <row r="123" spans="1:6" s="369" customFormat="1">
      <c r="A123" s="364"/>
      <c r="B123" s="447" t="s">
        <v>846</v>
      </c>
      <c r="C123" s="378"/>
      <c r="D123" s="388"/>
      <c r="E123" s="368"/>
      <c r="F123" s="368"/>
    </row>
    <row r="124" spans="1:6">
      <c r="B124" s="447"/>
    </row>
    <row r="177" ht="18"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63"/>
  <sheetViews>
    <sheetView view="pageBreakPreview" zoomScaleNormal="100" zoomScaleSheetLayoutView="100" workbookViewId="0">
      <selection activeCell="E23" sqref="E23:F23"/>
    </sheetView>
  </sheetViews>
  <sheetFormatPr defaultRowHeight="12.75"/>
  <cols>
    <col min="1" max="1" width="11.42578125" customWidth="1"/>
    <col min="2" max="2" width="39.28515625" customWidth="1"/>
    <col min="5" max="5" width="6.7109375" customWidth="1"/>
    <col min="6" max="6" width="17.28515625" style="4" customWidth="1"/>
  </cols>
  <sheetData>
    <row r="3" spans="1:9" ht="15.75">
      <c r="B3" s="1" t="s">
        <v>0</v>
      </c>
      <c r="C3" s="1"/>
      <c r="D3" s="1"/>
      <c r="E3" s="1"/>
      <c r="F3" s="48"/>
      <c r="G3" s="2"/>
      <c r="H3" s="2"/>
      <c r="I3" s="3"/>
    </row>
    <row r="6" spans="1:9">
      <c r="B6" s="4"/>
      <c r="F6" s="49"/>
      <c r="H6" s="5"/>
    </row>
    <row r="7" spans="1:9">
      <c r="B7" s="4"/>
      <c r="F7" s="49"/>
      <c r="H7" s="5"/>
    </row>
    <row r="8" spans="1:9" ht="24.95" customHeight="1" thickBot="1">
      <c r="A8" s="6" t="s">
        <v>1</v>
      </c>
      <c r="B8" s="7" t="s">
        <v>492</v>
      </c>
      <c r="C8" s="8"/>
      <c r="D8" s="8"/>
      <c r="E8" s="9"/>
      <c r="F8" s="50">
        <f>'01_pripr'!G37</f>
        <v>0</v>
      </c>
      <c r="G8" s="8"/>
      <c r="H8" s="10"/>
      <c r="I8" s="11"/>
    </row>
    <row r="9" spans="1:9" ht="24.95" customHeight="1" thickBot="1">
      <c r="A9" s="12" t="s">
        <v>2</v>
      </c>
      <c r="B9" s="7" t="s">
        <v>106</v>
      </c>
      <c r="C9" s="8"/>
      <c r="D9" s="8"/>
      <c r="E9" s="13"/>
      <c r="F9" s="51">
        <f>'02_zem'!G32</f>
        <v>0</v>
      </c>
      <c r="G9" s="8"/>
      <c r="H9" s="10"/>
      <c r="I9" s="11"/>
    </row>
    <row r="10" spans="1:9" ht="24.95" customHeight="1" thickBot="1">
      <c r="A10" s="12" t="s">
        <v>3</v>
      </c>
      <c r="B10" s="14" t="s">
        <v>9</v>
      </c>
      <c r="C10" s="8"/>
      <c r="D10" s="8"/>
      <c r="E10" s="13"/>
      <c r="F10" s="51">
        <f>'03_izo'!G115</f>
        <v>0</v>
      </c>
      <c r="G10" s="8"/>
      <c r="H10" s="10"/>
      <c r="I10" s="11"/>
    </row>
    <row r="11" spans="1:9" ht="24.95" customHeight="1" thickBot="1">
      <c r="A11" s="15" t="s">
        <v>4</v>
      </c>
      <c r="B11" s="7" t="s">
        <v>469</v>
      </c>
      <c r="C11" s="8"/>
      <c r="D11" s="8"/>
      <c r="E11" s="13"/>
      <c r="F11" s="51">
        <f>'04_zid'!G59</f>
        <v>0</v>
      </c>
      <c r="G11" s="8"/>
      <c r="H11" s="10"/>
      <c r="I11" s="11"/>
    </row>
    <row r="12" spans="1:9" ht="24.95" customHeight="1" thickBot="1">
      <c r="A12" s="15" t="s">
        <v>5</v>
      </c>
      <c r="B12" s="7" t="s">
        <v>519</v>
      </c>
      <c r="C12" s="8"/>
      <c r="D12" s="8"/>
      <c r="E12" s="13"/>
      <c r="F12" s="51">
        <f>'05_celik'!G24</f>
        <v>0</v>
      </c>
      <c r="G12" s="8"/>
      <c r="H12" s="10"/>
      <c r="I12" s="11"/>
    </row>
    <row r="13" spans="1:9" ht="24.95" customHeight="1" thickBot="1">
      <c r="A13" s="15" t="s">
        <v>6</v>
      </c>
      <c r="B13" s="7" t="s">
        <v>12</v>
      </c>
      <c r="C13" s="8"/>
      <c r="D13" s="8"/>
      <c r="E13" s="13"/>
      <c r="F13" s="51">
        <f>'06_GK'!G22</f>
        <v>0</v>
      </c>
      <c r="G13" s="8"/>
      <c r="H13" s="10"/>
      <c r="I13" s="11"/>
    </row>
    <row r="14" spans="1:9" ht="24.95" customHeight="1" thickBot="1">
      <c r="A14" s="12" t="s">
        <v>7</v>
      </c>
      <c r="B14" s="14" t="s">
        <v>14</v>
      </c>
      <c r="C14" s="8"/>
      <c r="D14" s="8"/>
      <c r="E14" s="13"/>
      <c r="F14" s="51">
        <f>'07_PiZO'!G69</f>
        <v>0</v>
      </c>
      <c r="G14" s="8"/>
      <c r="H14" s="10"/>
      <c r="I14" s="11"/>
    </row>
    <row r="15" spans="1:9" ht="24.95" customHeight="1" thickBot="1">
      <c r="A15" s="6" t="s">
        <v>8</v>
      </c>
      <c r="B15" s="14" t="s">
        <v>84</v>
      </c>
      <c r="C15" s="8"/>
      <c r="D15" s="8"/>
      <c r="E15" s="13"/>
      <c r="F15" s="51">
        <f>'08_lim'!G60</f>
        <v>0</v>
      </c>
      <c r="G15" s="8"/>
      <c r="H15" s="10"/>
      <c r="I15" s="11"/>
    </row>
    <row r="16" spans="1:9" ht="24.95" customHeight="1" thickBot="1">
      <c r="A16" s="6" t="s">
        <v>10</v>
      </c>
      <c r="B16" s="14" t="s">
        <v>16</v>
      </c>
      <c r="C16" s="8"/>
      <c r="D16" s="8"/>
      <c r="E16" s="13"/>
      <c r="F16" s="51">
        <f>'09_lic'!G58</f>
        <v>0</v>
      </c>
      <c r="G16" s="8"/>
      <c r="H16" s="10"/>
      <c r="I16" s="11"/>
    </row>
    <row r="17" spans="1:9" ht="24.95" customHeight="1" thickBot="1">
      <c r="A17" s="12" t="s">
        <v>11</v>
      </c>
      <c r="B17" s="14" t="s">
        <v>17</v>
      </c>
      <c r="C17" s="8"/>
      <c r="D17" s="8"/>
      <c r="E17" s="13"/>
      <c r="F17" s="51">
        <f>'10_stol'!G153</f>
        <v>0</v>
      </c>
      <c r="G17" s="8"/>
      <c r="H17" s="10"/>
      <c r="I17" s="11"/>
    </row>
    <row r="18" spans="1:9" ht="24.95" customHeight="1" thickBot="1">
      <c r="A18" s="12" t="s">
        <v>13</v>
      </c>
      <c r="B18" s="14" t="s">
        <v>653</v>
      </c>
      <c r="C18" s="8"/>
      <c r="D18" s="8"/>
      <c r="E18" s="13"/>
      <c r="F18" s="51">
        <f>'11_brav'!G131</f>
        <v>0</v>
      </c>
      <c r="G18" s="8"/>
      <c r="H18" s="10"/>
      <c r="I18" s="11"/>
    </row>
    <row r="19" spans="1:9" ht="24.95" customHeight="1" thickBot="1">
      <c r="A19" s="12" t="s">
        <v>15</v>
      </c>
      <c r="B19" s="14" t="s">
        <v>18</v>
      </c>
      <c r="C19" s="8"/>
      <c r="D19" s="8"/>
      <c r="E19" s="13"/>
      <c r="F19" s="51">
        <f>'12_fas'!G62</f>
        <v>0</v>
      </c>
      <c r="G19" s="8"/>
      <c r="H19" s="10"/>
      <c r="I19" s="11"/>
    </row>
    <row r="20" spans="1:9" ht="24.95" customHeight="1" thickBot="1">
      <c r="A20" s="12" t="s">
        <v>659</v>
      </c>
      <c r="B20" s="14" t="s">
        <v>19</v>
      </c>
      <c r="C20" s="8"/>
      <c r="D20" s="8"/>
      <c r="E20" s="13"/>
      <c r="F20" s="51">
        <f>'13_diu'!G20</f>
        <v>0</v>
      </c>
      <c r="G20" s="8"/>
      <c r="H20" s="10"/>
      <c r="I20" s="11"/>
    </row>
    <row r="21" spans="1:9" ht="24.75" customHeight="1">
      <c r="A21" s="15"/>
      <c r="B21" s="14"/>
      <c r="C21" s="8"/>
      <c r="D21" s="8"/>
      <c r="E21" s="16"/>
      <c r="F21" s="52"/>
      <c r="G21" s="8"/>
      <c r="H21" s="8"/>
      <c r="I21" s="11"/>
    </row>
    <row r="22" spans="1:9" ht="15.75" thickBot="1">
      <c r="A22" s="8"/>
      <c r="B22" s="8"/>
      <c r="C22" s="8"/>
      <c r="D22" s="8"/>
      <c r="E22" s="8"/>
      <c r="F22" s="53"/>
      <c r="G22" s="8"/>
      <c r="H22" s="8"/>
      <c r="I22" s="11"/>
    </row>
    <row r="23" spans="1:9" ht="24.95" customHeight="1" thickBot="1">
      <c r="A23" s="8"/>
      <c r="B23" s="17" t="s">
        <v>85</v>
      </c>
      <c r="C23" s="18"/>
      <c r="D23" s="18"/>
      <c r="E23" s="193">
        <f>SUM(F8:F20)</f>
        <v>0</v>
      </c>
      <c r="F23" s="194"/>
      <c r="G23" s="8"/>
      <c r="H23" s="8"/>
      <c r="I23" s="11"/>
    </row>
    <row r="24" spans="1:9" ht="12.75" customHeight="1">
      <c r="F24" s="54"/>
      <c r="G24" s="8"/>
      <c r="H24" s="8"/>
      <c r="I24" s="11"/>
    </row>
    <row r="25" spans="1:9">
      <c r="B25" s="4"/>
    </row>
    <row r="26" spans="1:9" ht="20.25">
      <c r="A26" s="19"/>
      <c r="F26" s="10"/>
    </row>
    <row r="27" spans="1:9" ht="15">
      <c r="A27" s="20"/>
      <c r="F27" s="10"/>
    </row>
    <row r="28" spans="1:9" ht="15.75">
      <c r="A28" s="21"/>
      <c r="E28" s="152"/>
      <c r="F28" s="10"/>
      <c r="G28" s="21"/>
      <c r="H28" s="21"/>
    </row>
    <row r="29" spans="1:9" ht="15">
      <c r="F29" s="10"/>
      <c r="G29" s="20"/>
      <c r="H29" s="20"/>
      <c r="I29" s="20"/>
    </row>
    <row r="30" spans="1:9" ht="15">
      <c r="F30" s="10"/>
      <c r="G30" s="20"/>
      <c r="H30" s="20"/>
      <c r="I30" s="20"/>
    </row>
    <row r="31" spans="1:9" ht="15">
      <c r="F31" s="10"/>
      <c r="G31" s="20"/>
      <c r="H31" s="20"/>
      <c r="I31" s="20"/>
    </row>
    <row r="32" spans="1:9" ht="15">
      <c r="F32" s="10"/>
      <c r="G32" s="20"/>
      <c r="H32" s="20"/>
      <c r="I32" s="20"/>
    </row>
    <row r="33" spans="6:9" ht="15">
      <c r="F33" s="10"/>
      <c r="G33" s="20"/>
      <c r="H33" s="20"/>
      <c r="I33" s="20"/>
    </row>
    <row r="34" spans="6:9" ht="15">
      <c r="F34" s="10"/>
      <c r="G34" s="20"/>
      <c r="H34" s="20"/>
      <c r="I34" s="20"/>
    </row>
    <row r="35" spans="6:9" ht="15">
      <c r="F35" s="10"/>
      <c r="G35" s="20"/>
      <c r="H35" s="20"/>
      <c r="I35" s="20"/>
    </row>
    <row r="36" spans="6:9" ht="15">
      <c r="F36" s="10"/>
      <c r="G36" s="20"/>
      <c r="H36" s="20"/>
      <c r="I36" s="20"/>
    </row>
    <row r="37" spans="6:9" ht="15">
      <c r="F37" s="10"/>
      <c r="G37" s="20"/>
      <c r="H37" s="20"/>
      <c r="I37" s="20"/>
    </row>
    <row r="38" spans="6:9" ht="15">
      <c r="G38" s="20"/>
      <c r="H38" s="20"/>
      <c r="I38" s="20"/>
    </row>
    <row r="39" spans="6:9" ht="15">
      <c r="G39" s="20"/>
      <c r="H39" s="20"/>
      <c r="I39" s="20"/>
    </row>
    <row r="40" spans="6:9" ht="15">
      <c r="G40" s="20"/>
      <c r="H40" s="20"/>
      <c r="I40" s="20"/>
    </row>
    <row r="41" spans="6:9" ht="15">
      <c r="G41" s="20"/>
      <c r="H41" s="20"/>
      <c r="I41" s="20"/>
    </row>
    <row r="42" spans="6:9" ht="15">
      <c r="G42" s="20"/>
      <c r="H42" s="20"/>
      <c r="I42" s="20"/>
    </row>
    <row r="43" spans="6:9" ht="15">
      <c r="G43" s="20"/>
      <c r="H43" s="20"/>
      <c r="I43" s="20"/>
    </row>
    <row r="44" spans="6:9" ht="15">
      <c r="G44" s="20"/>
      <c r="H44" s="20"/>
      <c r="I44" s="20"/>
    </row>
    <row r="45" spans="6:9" ht="15">
      <c r="G45" s="20"/>
      <c r="H45" s="20"/>
      <c r="I45" s="20"/>
    </row>
    <row r="46" spans="6:9" ht="15">
      <c r="G46" s="20"/>
      <c r="H46" s="20"/>
      <c r="I46" s="20"/>
    </row>
    <row r="47" spans="6:9" ht="15">
      <c r="G47" s="20"/>
      <c r="H47" s="20"/>
      <c r="I47" s="20"/>
    </row>
    <row r="48" spans="6:9" ht="15">
      <c r="G48" s="20"/>
      <c r="H48" s="20"/>
      <c r="I48" s="20"/>
    </row>
    <row r="50" spans="2:9" ht="15">
      <c r="G50" s="20"/>
      <c r="H50" s="20"/>
      <c r="I50" s="20"/>
    </row>
    <row r="51" spans="2:9" ht="15">
      <c r="B51" s="22"/>
      <c r="C51" s="20"/>
      <c r="D51" s="20"/>
      <c r="E51" s="20"/>
      <c r="F51" s="22"/>
      <c r="G51" s="20"/>
      <c r="H51" s="20"/>
      <c r="I51" s="20"/>
    </row>
    <row r="52" spans="2:9" ht="15">
      <c r="B52" s="22"/>
      <c r="C52" s="20"/>
      <c r="D52" s="20"/>
      <c r="E52" s="20"/>
      <c r="F52" s="22"/>
      <c r="G52" s="20"/>
      <c r="H52" s="20"/>
      <c r="I52" s="20"/>
    </row>
    <row r="53" spans="2:9" ht="15">
      <c r="B53" s="23"/>
      <c r="C53" s="20"/>
      <c r="D53" s="20"/>
      <c r="E53" s="20"/>
      <c r="F53" s="22"/>
      <c r="G53" s="20"/>
      <c r="H53" s="20"/>
      <c r="I53" s="20"/>
    </row>
    <row r="54" spans="2:9">
      <c r="B54" s="24"/>
      <c r="C54" s="23"/>
      <c r="D54" s="23"/>
      <c r="E54" s="23"/>
      <c r="F54" s="55"/>
    </row>
    <row r="56" spans="2:9" ht="15" customHeight="1">
      <c r="B56" s="25"/>
      <c r="C56" s="25"/>
      <c r="D56" s="25"/>
      <c r="E56" s="25"/>
      <c r="F56" s="26"/>
    </row>
    <row r="57" spans="2:9">
      <c r="B57" s="4"/>
    </row>
    <row r="58" spans="2:9">
      <c r="B58" s="4"/>
    </row>
    <row r="59" spans="2:9">
      <c r="B59" s="4"/>
    </row>
    <row r="60" spans="2:9">
      <c r="B60" s="4"/>
    </row>
    <row r="61" spans="2:9">
      <c r="B61" s="4"/>
    </row>
    <row r="62" spans="2:9">
      <c r="B62" s="4"/>
    </row>
    <row r="63" spans="2:9">
      <c r="F63" s="56"/>
      <c r="G63" s="27"/>
      <c r="H63" s="27"/>
      <c r="I63" s="27"/>
    </row>
  </sheetData>
  <mergeCells count="1">
    <mergeCell ref="E23:F23"/>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80"/>
  <sheetViews>
    <sheetView view="pageBreakPreview" zoomScaleNormal="100" zoomScaleSheetLayoutView="100" workbookViewId="0">
      <selection activeCell="E23" sqref="E23:F23"/>
    </sheetView>
  </sheetViews>
  <sheetFormatPr defaultColWidth="9.140625" defaultRowHeight="12"/>
  <cols>
    <col min="1" max="1" width="7.28515625" style="36" customWidth="1"/>
    <col min="2" max="2" width="80.7109375" style="36" customWidth="1"/>
    <col min="3" max="3" width="7.28515625" style="37" customWidth="1"/>
    <col min="4" max="4" width="9.28515625" style="38" customWidth="1"/>
    <col min="5" max="5" width="10.7109375" style="38" customWidth="1"/>
    <col min="6" max="6" width="12.7109375" style="39" customWidth="1"/>
    <col min="7" max="16384" width="9.140625" style="36"/>
  </cols>
  <sheetData>
    <row r="2" spans="1:6" s="32" customFormat="1" ht="12.75">
      <c r="A2" s="28"/>
      <c r="B2" s="29" t="s">
        <v>20</v>
      </c>
      <c r="C2" s="30"/>
      <c r="D2" s="24"/>
      <c r="E2" s="24"/>
      <c r="F2" s="31"/>
    </row>
    <row r="3" spans="1:6" s="32" customFormat="1" ht="12.75">
      <c r="A3" s="28"/>
      <c r="B3" s="29"/>
      <c r="C3" s="30"/>
      <c r="D3" s="24"/>
      <c r="E3" s="24"/>
      <c r="F3" s="31"/>
    </row>
    <row r="4" spans="1:6" s="32" customFormat="1" ht="12.75">
      <c r="A4" s="28"/>
      <c r="B4" s="74" t="s">
        <v>21</v>
      </c>
      <c r="C4" s="30"/>
      <c r="D4" s="24"/>
      <c r="E4" s="24"/>
      <c r="F4" s="31"/>
    </row>
    <row r="5" spans="1:6" s="32" customFormat="1" ht="12.75">
      <c r="A5" s="28"/>
      <c r="B5" s="34"/>
      <c r="C5" s="30"/>
      <c r="D5" s="24"/>
      <c r="E5" s="24"/>
      <c r="F5" s="31"/>
    </row>
    <row r="6" spans="1:6" s="32" customFormat="1" ht="24.75" customHeight="1">
      <c r="A6" s="28"/>
      <c r="B6" s="35" t="s">
        <v>22</v>
      </c>
      <c r="C6" s="30"/>
      <c r="D6" s="24"/>
      <c r="E6" s="24"/>
      <c r="F6" s="31"/>
    </row>
    <row r="7" spans="1:6" s="32" customFormat="1" ht="33.75" customHeight="1">
      <c r="A7" s="28"/>
      <c r="B7" s="35" t="s">
        <v>23</v>
      </c>
      <c r="C7" s="30"/>
      <c r="D7" s="24"/>
      <c r="E7" s="24"/>
      <c r="F7" s="31"/>
    </row>
    <row r="8" spans="1:6" ht="129" customHeight="1">
      <c r="B8" s="35" t="s">
        <v>24</v>
      </c>
    </row>
    <row r="9" spans="1:6" s="40" customFormat="1" ht="59.25" customHeight="1">
      <c r="B9" s="35" t="s">
        <v>25</v>
      </c>
      <c r="F9" s="41"/>
    </row>
    <row r="10" spans="1:6" s="40" customFormat="1" ht="36">
      <c r="B10" s="35" t="s">
        <v>26</v>
      </c>
    </row>
    <row r="11" spans="1:6" s="40" customFormat="1" ht="24">
      <c r="A11" s="42"/>
      <c r="B11" s="35" t="s">
        <v>27</v>
      </c>
      <c r="D11" s="41"/>
      <c r="F11" s="41"/>
    </row>
    <row r="12" spans="1:6" s="40" customFormat="1" ht="24">
      <c r="A12" s="42"/>
      <c r="B12" s="35" t="s">
        <v>28</v>
      </c>
      <c r="D12" s="41"/>
      <c r="F12" s="41"/>
    </row>
    <row r="13" spans="1:6" s="40" customFormat="1" ht="24">
      <c r="A13" s="42"/>
      <c r="B13" s="35" t="s">
        <v>29</v>
      </c>
      <c r="D13" s="41"/>
      <c r="F13" s="41"/>
    </row>
    <row r="14" spans="1:6" s="40" customFormat="1" ht="48">
      <c r="A14" s="42"/>
      <c r="B14" s="35" t="s">
        <v>30</v>
      </c>
      <c r="D14" s="41"/>
      <c r="F14" s="41"/>
    </row>
    <row r="15" spans="1:6" s="40" customFormat="1" ht="24">
      <c r="A15" s="42"/>
      <c r="B15" s="35" t="s">
        <v>31</v>
      </c>
      <c r="D15" s="41"/>
      <c r="F15" s="41"/>
    </row>
    <row r="16" spans="1:6" s="40" customFormat="1" ht="60">
      <c r="B16" s="35" t="s">
        <v>32</v>
      </c>
      <c r="F16" s="41"/>
    </row>
    <row r="17" spans="1:6" s="40" customFormat="1" ht="48">
      <c r="A17" s="42"/>
      <c r="B17" s="35" t="s">
        <v>33</v>
      </c>
      <c r="D17" s="41"/>
      <c r="F17" s="41"/>
    </row>
    <row r="18" spans="1:6" s="40" customFormat="1" ht="24">
      <c r="A18" s="42"/>
      <c r="B18" s="35" t="s">
        <v>34</v>
      </c>
      <c r="D18" s="41"/>
      <c r="F18" s="41"/>
    </row>
    <row r="19" spans="1:6" s="40" customFormat="1" ht="48">
      <c r="B19" s="35" t="s">
        <v>35</v>
      </c>
      <c r="F19" s="41"/>
    </row>
    <row r="20" spans="1:6" s="40" customFormat="1">
      <c r="A20" s="42"/>
      <c r="B20" s="35" t="s">
        <v>36</v>
      </c>
      <c r="D20" s="41"/>
      <c r="F20" s="41"/>
    </row>
    <row r="21" spans="1:6" s="40" customFormat="1">
      <c r="B21" s="34"/>
      <c r="D21" s="41"/>
      <c r="F21" s="41"/>
    </row>
    <row r="22" spans="1:6" s="40" customFormat="1">
      <c r="A22" s="42"/>
      <c r="B22" s="33" t="s">
        <v>37</v>
      </c>
      <c r="D22" s="41"/>
      <c r="F22" s="41"/>
    </row>
    <row r="23" spans="1:6" s="40" customFormat="1">
      <c r="A23" s="42"/>
      <c r="B23" s="34"/>
      <c r="D23" s="41"/>
      <c r="F23" s="41"/>
    </row>
    <row r="24" spans="1:6" s="40" customFormat="1">
      <c r="B24" s="35" t="s">
        <v>38</v>
      </c>
      <c r="D24" s="41"/>
      <c r="F24" s="41"/>
    </row>
    <row r="25" spans="1:6" s="40" customFormat="1">
      <c r="A25" s="42"/>
      <c r="B25" s="35"/>
      <c r="D25" s="41"/>
      <c r="F25" s="41"/>
    </row>
    <row r="26" spans="1:6" s="40" customFormat="1">
      <c r="A26" s="42"/>
      <c r="B26" s="35" t="s">
        <v>39</v>
      </c>
      <c r="D26" s="41"/>
      <c r="F26" s="41"/>
    </row>
    <row r="27" spans="1:6" s="40" customFormat="1" ht="36">
      <c r="A27" s="42"/>
      <c r="B27" s="35" t="s">
        <v>40</v>
      </c>
      <c r="C27" s="43"/>
      <c r="D27" s="44"/>
      <c r="F27" s="41"/>
    </row>
    <row r="28" spans="1:6" s="40" customFormat="1">
      <c r="A28" s="42"/>
      <c r="B28" s="34"/>
      <c r="F28" s="41"/>
    </row>
    <row r="29" spans="1:6" s="40" customFormat="1">
      <c r="A29" s="42"/>
      <c r="B29" s="33" t="s">
        <v>41</v>
      </c>
      <c r="D29" s="41"/>
      <c r="F29" s="41"/>
    </row>
    <row r="30" spans="1:6" s="40" customFormat="1">
      <c r="A30" s="42"/>
      <c r="B30" s="34"/>
      <c r="D30" s="41"/>
      <c r="F30" s="41"/>
    </row>
    <row r="31" spans="1:6" s="40" customFormat="1" ht="96">
      <c r="A31" s="42"/>
      <c r="B31" s="35" t="s">
        <v>42</v>
      </c>
      <c r="D31" s="41"/>
      <c r="F31" s="41"/>
    </row>
    <row r="32" spans="1:6" s="40" customFormat="1" ht="24">
      <c r="A32" s="42"/>
      <c r="B32" s="35" t="s">
        <v>43</v>
      </c>
      <c r="D32" s="41"/>
      <c r="F32" s="41"/>
    </row>
    <row r="33" spans="1:6" s="40" customFormat="1" ht="36">
      <c r="A33" s="42"/>
      <c r="B33" s="35" t="s">
        <v>44</v>
      </c>
      <c r="D33" s="41"/>
      <c r="F33" s="41"/>
    </row>
    <row r="34" spans="1:6" s="40" customFormat="1" ht="24">
      <c r="A34" s="42"/>
      <c r="B34" s="35" t="s">
        <v>45</v>
      </c>
      <c r="D34" s="41"/>
      <c r="F34" s="41"/>
    </row>
    <row r="35" spans="1:6" s="40" customFormat="1" ht="48">
      <c r="A35" s="42"/>
      <c r="B35" s="35" t="s">
        <v>46</v>
      </c>
      <c r="D35" s="41"/>
      <c r="F35" s="41"/>
    </row>
    <row r="36" spans="1:6" s="40" customFormat="1">
      <c r="A36" s="42"/>
      <c r="B36" s="34"/>
      <c r="D36" s="41"/>
      <c r="F36" s="41"/>
    </row>
    <row r="37" spans="1:6" s="40" customFormat="1">
      <c r="A37" s="42"/>
      <c r="B37" s="33" t="s">
        <v>47</v>
      </c>
      <c r="D37" s="41"/>
      <c r="F37" s="41"/>
    </row>
    <row r="38" spans="1:6" s="40" customFormat="1">
      <c r="A38" s="42"/>
      <c r="B38" s="34"/>
      <c r="F38" s="41"/>
    </row>
    <row r="39" spans="1:6" s="40" customFormat="1" ht="36">
      <c r="A39" s="42"/>
      <c r="B39" s="35" t="s">
        <v>48</v>
      </c>
      <c r="D39" s="41"/>
      <c r="F39" s="41"/>
    </row>
    <row r="40" spans="1:6" s="40" customFormat="1" ht="60">
      <c r="A40" s="42"/>
      <c r="B40" s="35" t="s">
        <v>49</v>
      </c>
      <c r="D40" s="41"/>
      <c r="F40" s="41"/>
    </row>
    <row r="41" spans="1:6" s="40" customFormat="1" ht="48">
      <c r="A41" s="42"/>
      <c r="B41" s="35" t="s">
        <v>50</v>
      </c>
      <c r="D41" s="41"/>
      <c r="F41" s="41"/>
    </row>
    <row r="42" spans="1:6" s="40" customFormat="1" ht="60">
      <c r="A42" s="42"/>
      <c r="B42" s="35" t="s">
        <v>51</v>
      </c>
      <c r="D42" s="41"/>
      <c r="F42" s="41"/>
    </row>
    <row r="43" spans="1:6" s="40" customFormat="1">
      <c r="A43" s="42"/>
      <c r="B43" s="34"/>
      <c r="D43" s="41"/>
      <c r="F43" s="41"/>
    </row>
    <row r="44" spans="1:6" s="40" customFormat="1">
      <c r="A44" s="42"/>
      <c r="B44" s="33" t="s">
        <v>52</v>
      </c>
      <c r="D44" s="41"/>
      <c r="F44" s="41"/>
    </row>
    <row r="45" spans="1:6" s="40" customFormat="1">
      <c r="A45" s="42"/>
      <c r="B45" s="34"/>
      <c r="D45" s="41"/>
      <c r="F45" s="41"/>
    </row>
    <row r="46" spans="1:6" s="40" customFormat="1" ht="36">
      <c r="A46" s="42"/>
      <c r="B46" s="35" t="s">
        <v>53</v>
      </c>
      <c r="D46" s="41"/>
      <c r="F46" s="41"/>
    </row>
    <row r="47" spans="1:6" s="40" customFormat="1" ht="24">
      <c r="A47" s="42"/>
      <c r="B47" s="35" t="s">
        <v>54</v>
      </c>
      <c r="D47" s="41"/>
      <c r="F47" s="41"/>
    </row>
    <row r="48" spans="1:6" ht="24">
      <c r="A48" s="45"/>
      <c r="B48" s="35" t="s">
        <v>55</v>
      </c>
      <c r="C48" s="46"/>
      <c r="D48" s="39"/>
    </row>
    <row r="49" spans="1:6" ht="24">
      <c r="A49" s="45"/>
      <c r="B49" s="35" t="s">
        <v>56</v>
      </c>
      <c r="C49" s="46"/>
      <c r="D49" s="39"/>
    </row>
    <row r="50" spans="1:6">
      <c r="A50" s="45"/>
      <c r="B50" s="34"/>
      <c r="C50" s="46"/>
      <c r="D50" s="39"/>
    </row>
    <row r="51" spans="1:6">
      <c r="A51" s="45"/>
      <c r="B51" s="33" t="s">
        <v>57</v>
      </c>
      <c r="C51" s="46"/>
      <c r="D51" s="47"/>
      <c r="E51" s="47"/>
      <c r="F51" s="47"/>
    </row>
    <row r="52" spans="1:6">
      <c r="A52" s="45"/>
      <c r="B52" s="34"/>
      <c r="C52" s="46"/>
      <c r="D52" s="47"/>
      <c r="E52" s="47"/>
      <c r="F52" s="47"/>
    </row>
    <row r="53" spans="1:6" ht="72">
      <c r="A53" s="45"/>
      <c r="B53" s="35" t="s">
        <v>58</v>
      </c>
      <c r="C53" s="46"/>
      <c r="D53" s="47"/>
      <c r="E53" s="47"/>
      <c r="F53" s="47"/>
    </row>
    <row r="54" spans="1:6" ht="24">
      <c r="A54" s="45"/>
      <c r="B54" s="35" t="s">
        <v>59</v>
      </c>
      <c r="C54" s="46"/>
      <c r="D54" s="47"/>
      <c r="E54" s="47"/>
      <c r="F54" s="47"/>
    </row>
    <row r="55" spans="1:6" ht="36">
      <c r="A55" s="45"/>
      <c r="B55" s="35" t="s">
        <v>60</v>
      </c>
      <c r="C55" s="46"/>
      <c r="D55" s="47"/>
      <c r="E55" s="47"/>
      <c r="F55" s="47"/>
    </row>
    <row r="56" spans="1:6">
      <c r="A56" s="45"/>
      <c r="B56" s="34"/>
      <c r="C56" s="46"/>
      <c r="D56" s="47"/>
      <c r="E56" s="47"/>
      <c r="F56" s="47"/>
    </row>
    <row r="57" spans="1:6">
      <c r="A57" s="45"/>
      <c r="B57" s="33" t="s">
        <v>61</v>
      </c>
      <c r="C57" s="46"/>
      <c r="D57" s="47"/>
      <c r="E57" s="47"/>
      <c r="F57" s="47"/>
    </row>
    <row r="58" spans="1:6">
      <c r="A58" s="45"/>
      <c r="B58" s="34"/>
      <c r="C58" s="46"/>
      <c r="D58" s="47"/>
      <c r="E58" s="47"/>
      <c r="F58" s="47"/>
    </row>
    <row r="59" spans="1:6" ht="84">
      <c r="A59" s="45"/>
      <c r="B59" s="35" t="s">
        <v>62</v>
      </c>
      <c r="C59" s="46"/>
      <c r="D59" s="47"/>
      <c r="E59" s="47"/>
      <c r="F59" s="47"/>
    </row>
    <row r="60" spans="1:6" ht="72">
      <c r="A60" s="45"/>
      <c r="B60" s="35" t="s">
        <v>63</v>
      </c>
      <c r="C60" s="46"/>
      <c r="D60" s="47"/>
      <c r="E60" s="47"/>
      <c r="F60" s="47"/>
    </row>
    <row r="61" spans="1:6">
      <c r="A61" s="45"/>
      <c r="B61" s="34"/>
      <c r="C61" s="46"/>
      <c r="D61" s="47"/>
      <c r="E61" s="47"/>
      <c r="F61" s="47"/>
    </row>
    <row r="62" spans="1:6">
      <c r="A62" s="45"/>
      <c r="B62" s="33" t="s">
        <v>64</v>
      </c>
      <c r="C62" s="46"/>
      <c r="D62" s="47"/>
      <c r="E62" s="47"/>
      <c r="F62" s="47"/>
    </row>
    <row r="63" spans="1:6">
      <c r="B63" s="34"/>
    </row>
    <row r="64" spans="1:6" ht="24">
      <c r="B64" s="35" t="s">
        <v>65</v>
      </c>
    </row>
    <row r="65" spans="2:2" s="36" customFormat="1" ht="24">
      <c r="B65" s="35" t="s">
        <v>66</v>
      </c>
    </row>
    <row r="66" spans="2:2" s="36" customFormat="1" ht="48">
      <c r="B66" s="35" t="s">
        <v>67</v>
      </c>
    </row>
    <row r="67" spans="2:2" s="36" customFormat="1">
      <c r="B67" s="34"/>
    </row>
    <row r="68" spans="2:2" s="36" customFormat="1">
      <c r="B68" s="33" t="s">
        <v>68</v>
      </c>
    </row>
    <row r="69" spans="2:2" s="36" customFormat="1">
      <c r="B69" s="34"/>
    </row>
    <row r="70" spans="2:2" s="36" customFormat="1" ht="24">
      <c r="B70" s="35" t="s">
        <v>69</v>
      </c>
    </row>
    <row r="71" spans="2:2" s="36" customFormat="1" ht="36">
      <c r="B71" s="35" t="s">
        <v>70</v>
      </c>
    </row>
    <row r="72" spans="2:2" s="36" customFormat="1">
      <c r="B72" s="35"/>
    </row>
    <row r="73" spans="2:2" s="36" customFormat="1">
      <c r="B73" s="33" t="s">
        <v>71</v>
      </c>
    </row>
    <row r="74" spans="2:2" s="36" customFormat="1">
      <c r="B74" s="34"/>
    </row>
    <row r="75" spans="2:2" s="36" customFormat="1" ht="36">
      <c r="B75" s="35" t="s">
        <v>72</v>
      </c>
    </row>
    <row r="76" spans="2:2" s="36" customFormat="1" ht="60">
      <c r="B76" s="35" t="s">
        <v>73</v>
      </c>
    </row>
    <row r="77" spans="2:2" s="36" customFormat="1" ht="48">
      <c r="B77" s="35" t="s">
        <v>74</v>
      </c>
    </row>
    <row r="78" spans="2:2" s="36" customFormat="1" ht="36">
      <c r="B78" s="35" t="s">
        <v>75</v>
      </c>
    </row>
    <row r="79" spans="2:2" s="36" customFormat="1" ht="36">
      <c r="B79" s="35" t="s">
        <v>76</v>
      </c>
    </row>
    <row r="80" spans="2:2" s="36" customFormat="1" ht="60">
      <c r="B80" s="35" t="s">
        <v>77</v>
      </c>
    </row>
  </sheetData>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3" manualBreakCount="3">
    <brk id="20" max="1" man="1"/>
    <brk id="42" max="1" man="1"/>
    <brk id="66" max="1"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7"/>
  <sheetViews>
    <sheetView view="pageBreakPreview" zoomScaleNormal="100" zoomScaleSheetLayoutView="100" workbookViewId="0">
      <selection activeCell="F5" sqref="F5:F34"/>
    </sheetView>
  </sheetViews>
  <sheetFormatPr defaultColWidth="9.140625" defaultRowHeight="12.75"/>
  <cols>
    <col min="1" max="1" width="4.28515625" style="24" customWidth="1"/>
    <col min="2" max="2" width="5.140625" style="73" customWidth="1"/>
    <col min="3" max="3" width="40.7109375" style="32" customWidth="1"/>
    <col min="4" max="4" width="7.28515625" style="30" customWidth="1"/>
    <col min="5" max="5" width="10.28515625" style="68" customWidth="1"/>
    <col min="6" max="6" width="10.7109375" style="61" customWidth="1"/>
    <col min="7" max="7" width="12.7109375" style="61" customWidth="1"/>
    <col min="8" max="9" width="9.140625" style="31"/>
    <col min="10" max="10" width="9.140625" style="68"/>
    <col min="11" max="12" width="9.140625" style="31"/>
    <col min="13" max="16384" width="9.140625" style="32"/>
  </cols>
  <sheetData>
    <row r="1" spans="1:12">
      <c r="B1" s="28"/>
    </row>
    <row r="2" spans="1:12">
      <c r="A2" s="83" t="s">
        <v>1</v>
      </c>
      <c r="B2" s="62"/>
      <c r="C2" s="29" t="s">
        <v>492</v>
      </c>
    </row>
    <row r="3" spans="1:12">
      <c r="B3" s="62"/>
      <c r="C3" s="29"/>
    </row>
    <row r="4" spans="1:12">
      <c r="A4" s="81" t="str">
        <f>IF(OR(B4="",B4= " ")," ",$A$2)</f>
        <v xml:space="preserve"> </v>
      </c>
      <c r="B4" s="82" t="str">
        <f>IF(AND(C4&gt;0,NOT(C4=" "),NOT(C3&gt;0)),1+(COUNTIF($B3:B$3,"&gt;0"))," ")</f>
        <v xml:space="preserve"> </v>
      </c>
      <c r="C4" s="29"/>
    </row>
    <row r="5" spans="1:12" s="67" customFormat="1" ht="94.5" customHeight="1">
      <c r="A5" s="81" t="str">
        <f t="shared" ref="A5:A35" si="0">IF(OR(B5="",B5= " ")," ",$A$2)</f>
        <v>1.</v>
      </c>
      <c r="B5" s="82">
        <f>IF(AND(C5&gt;0,NOT(C5=" "),NOT(C4&gt;0)),1+(COUNTIF($B$3:B4,"&gt;0"))," ")</f>
        <v>1</v>
      </c>
      <c r="C5" s="65" t="s">
        <v>108</v>
      </c>
      <c r="D5" s="30"/>
      <c r="E5" s="68"/>
      <c r="F5" s="66"/>
      <c r="G5" s="66"/>
      <c r="H5" s="31"/>
      <c r="I5" s="31"/>
      <c r="J5" s="68"/>
      <c r="K5" s="31"/>
      <c r="L5" s="31"/>
    </row>
    <row r="6" spans="1:12" s="67" customFormat="1" ht="13.5" customHeight="1">
      <c r="A6" s="81" t="str">
        <f t="shared" si="0"/>
        <v xml:space="preserve"> </v>
      </c>
      <c r="B6" s="82" t="str">
        <f>IF(AND(C6&gt;0,NOT(C6=" "),NOT(C5&gt;0)),1+(COUNTIF($B$3:B5,"&gt;0"))," ")</f>
        <v xml:space="preserve"> </v>
      </c>
      <c r="C6" s="65"/>
      <c r="D6" s="30" t="s">
        <v>78</v>
      </c>
      <c r="E6" s="68">
        <v>1</v>
      </c>
      <c r="F6" s="31"/>
      <c r="G6" s="77">
        <f>F6*E6</f>
        <v>0</v>
      </c>
      <c r="H6" s="31"/>
      <c r="I6" s="31"/>
      <c r="J6" s="68"/>
      <c r="K6" s="31"/>
      <c r="L6" s="31"/>
    </row>
    <row r="7" spans="1:12" s="67" customFormat="1">
      <c r="A7" s="81" t="str">
        <f t="shared" si="0"/>
        <v xml:space="preserve"> </v>
      </c>
      <c r="B7" s="82" t="str">
        <f>IF(AND(C7&gt;0,NOT(C7=" "),NOT(C6&gt;0)),1+(COUNTIF($B$3:B6,"&gt;0"))," ")</f>
        <v xml:space="preserve"> </v>
      </c>
      <c r="C7" s="65"/>
      <c r="D7" s="30"/>
      <c r="E7" s="68"/>
      <c r="F7" s="66"/>
      <c r="G7" s="66"/>
      <c r="H7" s="31"/>
      <c r="I7" s="31"/>
      <c r="J7" s="68"/>
      <c r="K7" s="31"/>
      <c r="L7" s="31"/>
    </row>
    <row r="8" spans="1:12" s="67" customFormat="1" ht="94.5" customHeight="1">
      <c r="A8" s="81" t="str">
        <f t="shared" ref="A8:A10" si="1">IF(OR(B8="",B8= " ")," ",$A$2)</f>
        <v>1.</v>
      </c>
      <c r="B8" s="82">
        <f>IF(AND(C8&gt;0,NOT(C8=" "),NOT(C7&gt;0)),1+(COUNTIF($B$3:B7,"&gt;0"))," ")</f>
        <v>2</v>
      </c>
      <c r="C8" s="65" t="s">
        <v>494</v>
      </c>
      <c r="D8" s="30"/>
      <c r="E8" s="68"/>
      <c r="F8" s="66"/>
      <c r="G8" s="66"/>
      <c r="H8" s="31"/>
      <c r="I8" s="31"/>
      <c r="J8" s="68"/>
      <c r="K8" s="31"/>
      <c r="L8" s="31"/>
    </row>
    <row r="9" spans="1:12" s="67" customFormat="1" ht="13.5" customHeight="1">
      <c r="A9" s="81" t="str">
        <f t="shared" si="1"/>
        <v xml:space="preserve"> </v>
      </c>
      <c r="B9" s="82" t="str">
        <f>IF(AND(C9&gt;0,NOT(C9=" "),NOT(C8&gt;0)),1+(COUNTIF($B$3:B8,"&gt;0"))," ")</f>
        <v xml:space="preserve"> </v>
      </c>
      <c r="C9" s="65"/>
      <c r="D9" s="30" t="s">
        <v>78</v>
      </c>
      <c r="E9" s="68">
        <v>1</v>
      </c>
      <c r="F9" s="31"/>
      <c r="G9" s="77">
        <f>F9*E9</f>
        <v>0</v>
      </c>
      <c r="H9" s="31"/>
      <c r="I9" s="31"/>
      <c r="J9" s="68"/>
      <c r="K9" s="31"/>
      <c r="L9" s="31"/>
    </row>
    <row r="10" spans="1:12" s="67" customFormat="1">
      <c r="A10" s="81" t="str">
        <f t="shared" si="1"/>
        <v xml:space="preserve"> </v>
      </c>
      <c r="B10" s="82" t="str">
        <f>IF(AND(C10&gt;0,NOT(C10=" "),NOT(C9&gt;0)),1+(COUNTIF($B$3:B9,"&gt;0"))," ")</f>
        <v xml:space="preserve"> </v>
      </c>
      <c r="C10" s="65"/>
      <c r="D10" s="30"/>
      <c r="E10" s="68"/>
      <c r="F10" s="66"/>
      <c r="G10" s="66"/>
      <c r="H10" s="31"/>
      <c r="I10" s="31"/>
      <c r="J10" s="68"/>
      <c r="K10" s="31"/>
      <c r="L10" s="31"/>
    </row>
    <row r="11" spans="1:12" s="67" customFormat="1" ht="94.5" customHeight="1">
      <c r="A11" s="81" t="str">
        <f t="shared" ref="A11:A13" si="2">IF(OR(B11="",B11= " ")," ",$A$2)</f>
        <v>1.</v>
      </c>
      <c r="B11" s="82">
        <f>IF(AND(C11&gt;0,NOT(C11=" "),NOT(C10&gt;0)),1+(COUNTIF($B$3:B10,"&gt;0"))," ")</f>
        <v>3</v>
      </c>
      <c r="C11" s="65" t="s">
        <v>495</v>
      </c>
      <c r="D11" s="30"/>
      <c r="E11" s="68"/>
      <c r="F11" s="66"/>
      <c r="G11" s="66"/>
      <c r="H11" s="31"/>
      <c r="I11" s="31"/>
      <c r="J11" s="68"/>
      <c r="K11" s="31"/>
      <c r="L11" s="31"/>
    </row>
    <row r="12" spans="1:12" s="67" customFormat="1" ht="13.5" customHeight="1">
      <c r="A12" s="81" t="str">
        <f t="shared" si="2"/>
        <v xml:space="preserve"> </v>
      </c>
      <c r="B12" s="82" t="str">
        <f>IF(AND(C12&gt;0,NOT(C12=" "),NOT(C11&gt;0)),1+(COUNTIF($B$3:B11,"&gt;0"))," ")</f>
        <v xml:space="preserve"> </v>
      </c>
      <c r="C12" s="65"/>
      <c r="D12" s="30" t="s">
        <v>81</v>
      </c>
      <c r="E12" s="68">
        <v>25</v>
      </c>
      <c r="F12" s="31"/>
      <c r="G12" s="77">
        <f>F12*E12</f>
        <v>0</v>
      </c>
      <c r="H12" s="31"/>
      <c r="I12" s="31"/>
      <c r="J12" s="68"/>
      <c r="K12" s="31"/>
      <c r="L12" s="31"/>
    </row>
    <row r="13" spans="1:12" s="67" customFormat="1">
      <c r="A13" s="81" t="str">
        <f t="shared" si="2"/>
        <v xml:space="preserve"> </v>
      </c>
      <c r="B13" s="82" t="str">
        <f>IF(AND(C13&gt;0,NOT(C13=" "),NOT(C12&gt;0)),1+(COUNTIF($B$3:B12,"&gt;0"))," ")</f>
        <v xml:space="preserve"> </v>
      </c>
      <c r="C13" s="65"/>
      <c r="D13" s="30"/>
      <c r="E13" s="68"/>
      <c r="F13" s="66"/>
      <c r="G13" s="66"/>
      <c r="H13" s="31"/>
      <c r="I13" s="31"/>
      <c r="J13" s="68"/>
      <c r="K13" s="31"/>
      <c r="L13" s="31"/>
    </row>
    <row r="14" spans="1:12" s="67" customFormat="1" ht="70.5" customHeight="1">
      <c r="A14" s="81" t="str">
        <f t="shared" ref="A14:A16" si="3">IF(OR(B14="",B14= " ")," ",$A$2)</f>
        <v>1.</v>
      </c>
      <c r="B14" s="82">
        <f>IF(AND(C14&gt;0,NOT(C14=" "),NOT(C13&gt;0)),1+(COUNTIF($B$3:B13,"&gt;0"))," ")</f>
        <v>4</v>
      </c>
      <c r="C14" s="65" t="s">
        <v>497</v>
      </c>
      <c r="D14" s="30"/>
      <c r="E14" s="68"/>
      <c r="F14" s="66"/>
      <c r="G14" s="66"/>
      <c r="H14" s="31"/>
      <c r="I14" s="31"/>
      <c r="J14" s="68"/>
      <c r="K14" s="31"/>
      <c r="L14" s="31"/>
    </row>
    <row r="15" spans="1:12" s="67" customFormat="1" ht="13.5" customHeight="1">
      <c r="A15" s="81" t="str">
        <f t="shared" si="3"/>
        <v xml:space="preserve"> </v>
      </c>
      <c r="B15" s="82" t="str">
        <f>IF(AND(C15&gt;0,NOT(C15=" "),NOT(C14&gt;0)),1+(COUNTIF($B$3:B14,"&gt;0"))," ")</f>
        <v xml:space="preserve"> </v>
      </c>
      <c r="C15" s="65"/>
      <c r="D15" s="30" t="s">
        <v>81</v>
      </c>
      <c r="E15" s="68">
        <v>5.8</v>
      </c>
      <c r="F15" s="31"/>
      <c r="G15" s="77">
        <f>F15*E15</f>
        <v>0</v>
      </c>
      <c r="H15" s="31"/>
      <c r="I15" s="31"/>
      <c r="J15" s="68"/>
      <c r="K15" s="31"/>
      <c r="L15" s="31"/>
    </row>
    <row r="16" spans="1:12" s="67" customFormat="1">
      <c r="A16" s="81" t="str">
        <f t="shared" si="3"/>
        <v xml:space="preserve"> </v>
      </c>
      <c r="B16" s="82" t="str">
        <f>IF(AND(C16&gt;0,NOT(C16=" "),NOT(C15&gt;0)),1+(COUNTIF($B$3:B15,"&gt;0"))," ")</f>
        <v xml:space="preserve"> </v>
      </c>
      <c r="C16" s="65"/>
      <c r="D16" s="30"/>
      <c r="E16" s="68"/>
      <c r="F16" s="66"/>
      <c r="G16" s="66"/>
      <c r="H16" s="31"/>
      <c r="I16" s="31"/>
      <c r="J16" s="68"/>
      <c r="K16" s="31"/>
      <c r="L16" s="31"/>
    </row>
    <row r="17" spans="1:12" s="67" customFormat="1" ht="94.5" customHeight="1">
      <c r="A17" s="81" t="str">
        <f t="shared" ref="A17:A19" si="4">IF(OR(B17="",B17= " ")," ",$A$2)</f>
        <v>1.</v>
      </c>
      <c r="B17" s="82">
        <f>IF(AND(C17&gt;0,NOT(C17=" "),NOT(C16&gt;0)),1+(COUNTIF($B$3:B16,"&gt;0"))," ")</f>
        <v>5</v>
      </c>
      <c r="C17" s="65" t="s">
        <v>496</v>
      </c>
      <c r="D17" s="30"/>
      <c r="E17" s="68"/>
      <c r="F17" s="66"/>
      <c r="G17" s="66"/>
      <c r="H17" s="31"/>
      <c r="I17" s="31"/>
      <c r="J17" s="68"/>
      <c r="K17" s="31"/>
      <c r="L17" s="31"/>
    </row>
    <row r="18" spans="1:12" s="67" customFormat="1" ht="13.5" customHeight="1">
      <c r="A18" s="81" t="str">
        <f t="shared" si="4"/>
        <v xml:space="preserve"> </v>
      </c>
      <c r="B18" s="82" t="str">
        <f>IF(AND(C18&gt;0,NOT(C18=" "),NOT(C17&gt;0)),1+(COUNTIF($B$3:B17,"&gt;0"))," ")</f>
        <v xml:space="preserve"> </v>
      </c>
      <c r="C18" s="65"/>
      <c r="D18" s="30" t="s">
        <v>82</v>
      </c>
      <c r="E18" s="68">
        <v>9</v>
      </c>
      <c r="F18" s="31"/>
      <c r="G18" s="77">
        <f>F18*E18</f>
        <v>0</v>
      </c>
      <c r="H18" s="31"/>
      <c r="I18" s="31"/>
      <c r="J18" s="68"/>
      <c r="K18" s="31"/>
      <c r="L18" s="31"/>
    </row>
    <row r="19" spans="1:12" s="67" customFormat="1">
      <c r="A19" s="81" t="str">
        <f t="shared" si="4"/>
        <v xml:space="preserve"> </v>
      </c>
      <c r="B19" s="82" t="str">
        <f>IF(AND(C19&gt;0,NOT(C19=" "),NOT(C18&gt;0)),1+(COUNTIF($B$3:B18,"&gt;0"))," ")</f>
        <v xml:space="preserve"> </v>
      </c>
      <c r="C19" s="65"/>
      <c r="D19" s="30"/>
      <c r="E19" s="68"/>
      <c r="F19" s="66"/>
      <c r="G19" s="66"/>
      <c r="H19" s="31"/>
      <c r="I19" s="31"/>
      <c r="J19" s="68"/>
      <c r="K19" s="31"/>
      <c r="L19" s="31"/>
    </row>
    <row r="20" spans="1:12" s="67" customFormat="1" ht="80.25" customHeight="1">
      <c r="A20" s="81" t="str">
        <f t="shared" ref="A20:A23" si="5">IF(OR(B20="",B20= " ")," ",$A$2)</f>
        <v>1.</v>
      </c>
      <c r="B20" s="82">
        <f>IF(AND(C20&gt;0,NOT(C20=" "),NOT(C19&gt;0)),1+(COUNTIF($B$3:B19,"&gt;0"))," ")</f>
        <v>6</v>
      </c>
      <c r="C20" s="69" t="s">
        <v>498</v>
      </c>
      <c r="D20" s="30"/>
      <c r="E20" s="68"/>
      <c r="F20" s="66"/>
      <c r="G20" s="66"/>
      <c r="H20" s="31"/>
      <c r="I20" s="31"/>
      <c r="J20" s="68"/>
      <c r="K20" s="31"/>
      <c r="L20" s="31"/>
    </row>
    <row r="21" spans="1:12" s="67" customFormat="1">
      <c r="A21" s="81" t="str">
        <f t="shared" si="5"/>
        <v xml:space="preserve"> </v>
      </c>
      <c r="B21" s="82" t="str">
        <f>IF(AND(C21&gt;0,NOT(C21=" "),NOT(C20&gt;0)),1+(COUNTIF($B$3:B20,"&gt;0"))," ")</f>
        <v xml:space="preserve"> </v>
      </c>
      <c r="C21" s="65"/>
      <c r="D21" s="30" t="s">
        <v>83</v>
      </c>
      <c r="E21" s="68">
        <v>14.5</v>
      </c>
      <c r="F21" s="31"/>
      <c r="G21" s="77">
        <f>F21*E21</f>
        <v>0</v>
      </c>
      <c r="H21" s="31"/>
      <c r="I21" s="31"/>
      <c r="J21" s="68"/>
      <c r="K21" s="31"/>
      <c r="L21" s="31"/>
    </row>
    <row r="22" spans="1:12" s="67" customFormat="1">
      <c r="A22" s="81" t="str">
        <f t="shared" si="5"/>
        <v xml:space="preserve"> </v>
      </c>
      <c r="B22" s="82" t="str">
        <f>IF(AND(C22&gt;0,NOT(C22=" "),NOT(C21&gt;0)),1+(COUNTIF($B$3:B21,"&gt;0"))," ")</f>
        <v xml:space="preserve"> </v>
      </c>
      <c r="C22" s="65"/>
      <c r="D22" s="30"/>
      <c r="E22" s="68"/>
      <c r="F22" s="66"/>
      <c r="G22" s="66"/>
      <c r="H22" s="31"/>
      <c r="I22" s="31"/>
      <c r="J22" s="68"/>
      <c r="K22" s="31"/>
      <c r="L22" s="31"/>
    </row>
    <row r="23" spans="1:12" s="67" customFormat="1" ht="70.5" customHeight="1">
      <c r="A23" s="81" t="str">
        <f t="shared" si="5"/>
        <v>1.</v>
      </c>
      <c r="B23" s="82">
        <f>IF(AND(C23&gt;0,NOT(C23=" "),NOT(C22&gt;0)),1+(COUNTIF($B$3:B22,"&gt;0"))," ")</f>
        <v>7</v>
      </c>
      <c r="C23" s="65" t="s">
        <v>499</v>
      </c>
      <c r="D23" s="30"/>
      <c r="E23" s="68"/>
      <c r="F23" s="66"/>
      <c r="G23" s="66"/>
      <c r="H23" s="31"/>
      <c r="I23" s="31"/>
      <c r="J23" s="68"/>
      <c r="K23" s="31"/>
      <c r="L23" s="31"/>
    </row>
    <row r="24" spans="1:12" s="67" customFormat="1" ht="13.5" customHeight="1">
      <c r="A24" s="81" t="str">
        <f t="shared" ref="A24:A26" si="6">IF(OR(B24="",B24= " ")," ",$A$2)</f>
        <v xml:space="preserve"> </v>
      </c>
      <c r="B24" s="82" t="str">
        <f>IF(AND(C24&gt;0,NOT(C24=" "),NOT(C23&gt;0)),1+(COUNTIF($B$3:B23,"&gt;0"))," ")</f>
        <v xml:space="preserve"> </v>
      </c>
      <c r="C24" s="65"/>
      <c r="D24" s="30" t="s">
        <v>82</v>
      </c>
      <c r="E24" s="68">
        <v>10</v>
      </c>
      <c r="F24" s="31"/>
      <c r="G24" s="77">
        <f>F24*E24</f>
        <v>0</v>
      </c>
      <c r="H24" s="31"/>
      <c r="I24" s="31"/>
      <c r="J24" s="68"/>
      <c r="K24" s="31"/>
      <c r="L24" s="31"/>
    </row>
    <row r="25" spans="1:12" s="67" customFormat="1">
      <c r="A25" s="81" t="str">
        <f t="shared" si="6"/>
        <v xml:space="preserve"> </v>
      </c>
      <c r="B25" s="82" t="str">
        <f>IF(AND(C25&gt;0,NOT(C25=" "),NOT(C24&gt;0)),1+(COUNTIF($B$3:B24,"&gt;0"))," ")</f>
        <v xml:space="preserve"> </v>
      </c>
      <c r="C25" s="65"/>
      <c r="D25" s="30"/>
      <c r="E25" s="68"/>
      <c r="F25" s="66"/>
      <c r="G25" s="66"/>
      <c r="H25" s="31"/>
      <c r="I25" s="31"/>
      <c r="J25" s="68"/>
      <c r="K25" s="31"/>
      <c r="L25" s="31"/>
    </row>
    <row r="26" spans="1:12" s="67" customFormat="1" ht="117" customHeight="1">
      <c r="A26" s="81" t="str">
        <f t="shared" si="6"/>
        <v>1.</v>
      </c>
      <c r="B26" s="82">
        <f>IF(AND(C26&gt;0,NOT(C26=" "),NOT(C25&gt;0)),1+(COUNTIF($B$3:B25,"&gt;0"))," ")</f>
        <v>8</v>
      </c>
      <c r="C26" s="69" t="s">
        <v>86</v>
      </c>
      <c r="D26" s="30"/>
      <c r="E26" s="68"/>
      <c r="F26" s="66"/>
      <c r="G26" s="66"/>
      <c r="H26" s="31"/>
      <c r="I26" s="31"/>
      <c r="J26" s="68"/>
      <c r="K26" s="31"/>
      <c r="L26" s="31"/>
    </row>
    <row r="27" spans="1:12" s="67" customFormat="1">
      <c r="A27" s="81" t="str">
        <f t="shared" si="0"/>
        <v xml:space="preserve"> </v>
      </c>
      <c r="B27" s="82" t="str">
        <f>IF(AND(C27&gt;0,NOT(C27=" "),NOT(C26&gt;0)),1+(COUNTIF($B$3:B26,"&gt;0"))," ")</f>
        <v xml:space="preserve"> </v>
      </c>
      <c r="C27" s="65"/>
      <c r="D27" s="30" t="s">
        <v>78</v>
      </c>
      <c r="E27" s="68">
        <v>1</v>
      </c>
      <c r="F27" s="31"/>
      <c r="G27" s="77">
        <f>F27*E27</f>
        <v>0</v>
      </c>
      <c r="H27" s="31"/>
      <c r="I27" s="31"/>
      <c r="J27" s="68"/>
      <c r="K27" s="31"/>
      <c r="L27" s="31"/>
    </row>
    <row r="28" spans="1:12" s="67" customFormat="1">
      <c r="A28" s="81" t="str">
        <f t="shared" si="0"/>
        <v xml:space="preserve"> </v>
      </c>
      <c r="B28" s="82" t="str">
        <f>IF(AND(C28&gt;0,NOT(C28=" "),NOT(C27&gt;0)),1+(COUNTIF($B$3:B27,"&gt;0"))," ")</f>
        <v xml:space="preserve"> </v>
      </c>
      <c r="C28" s="65"/>
      <c r="D28" s="30"/>
      <c r="E28" s="68"/>
      <c r="F28" s="66"/>
      <c r="G28" s="66"/>
      <c r="H28" s="31"/>
      <c r="I28" s="31"/>
      <c r="J28" s="68"/>
      <c r="K28" s="31"/>
      <c r="L28" s="31"/>
    </row>
    <row r="29" spans="1:12" s="67" customFormat="1" ht="95.25" customHeight="1">
      <c r="A29" s="81" t="str">
        <f t="shared" si="0"/>
        <v>1.</v>
      </c>
      <c r="B29" s="82">
        <f>IF(AND(C29&gt;0,NOT(C29=" "),NOT(C28&gt;0)),1+(COUNTIF($B$3:B28,"&gt;0"))," ")</f>
        <v>9</v>
      </c>
      <c r="C29" s="69" t="s">
        <v>500</v>
      </c>
      <c r="D29" s="30"/>
      <c r="E29" s="68"/>
      <c r="F29" s="66"/>
      <c r="G29" s="66"/>
      <c r="H29" s="31"/>
      <c r="I29" s="31"/>
      <c r="J29" s="68"/>
      <c r="K29" s="31"/>
      <c r="L29" s="31"/>
    </row>
    <row r="30" spans="1:12" s="67" customFormat="1" ht="81.75" customHeight="1">
      <c r="A30" s="81" t="str">
        <f t="shared" si="0"/>
        <v xml:space="preserve"> </v>
      </c>
      <c r="B30" s="82" t="str">
        <f>IF(AND(C30&gt;0,NOT(C30=" "),NOT(C29&gt;0)),1+(COUNTIF($B$3:B29,"&gt;0"))," ")</f>
        <v xml:space="preserve"> </v>
      </c>
      <c r="C30" s="69" t="s">
        <v>88</v>
      </c>
      <c r="D30" s="30"/>
      <c r="E30" s="68"/>
      <c r="F30" s="66"/>
      <c r="G30" s="66"/>
      <c r="H30" s="31"/>
      <c r="I30" s="31"/>
      <c r="J30" s="68"/>
      <c r="K30" s="31"/>
      <c r="L30" s="31"/>
    </row>
    <row r="31" spans="1:12" s="67" customFormat="1">
      <c r="A31" s="81" t="str">
        <f t="shared" si="0"/>
        <v xml:space="preserve"> </v>
      </c>
      <c r="B31" s="82" t="str">
        <f>IF(AND(C31&gt;0,NOT(C31=" "),NOT(C30&gt;0)),1+(COUNTIF($B$3:B30,"&gt;0"))," ")</f>
        <v xml:space="preserve"> </v>
      </c>
      <c r="C31" s="65"/>
      <c r="D31" s="30" t="s">
        <v>81</v>
      </c>
      <c r="E31" s="68">
        <v>18</v>
      </c>
      <c r="F31" s="31"/>
      <c r="G31" s="77">
        <f>F31*E31</f>
        <v>0</v>
      </c>
      <c r="H31" s="31"/>
      <c r="I31" s="31"/>
      <c r="J31" s="68"/>
      <c r="K31" s="31"/>
      <c r="L31" s="31"/>
    </row>
    <row r="32" spans="1:12" s="67" customFormat="1">
      <c r="A32" s="81" t="str">
        <f t="shared" si="0"/>
        <v xml:space="preserve"> </v>
      </c>
      <c r="B32" s="82" t="str">
        <f>IF(AND(C32&gt;0,NOT(C32=" "),NOT(C31&gt;0)),1+(COUNTIF($B$3:B31,"&gt;0"))," ")</f>
        <v xml:space="preserve"> </v>
      </c>
      <c r="C32" s="65"/>
      <c r="D32" s="30"/>
      <c r="E32" s="68"/>
      <c r="F32" s="66"/>
      <c r="G32" s="66"/>
      <c r="H32" s="31"/>
      <c r="I32" s="31"/>
      <c r="J32" s="68"/>
      <c r="K32" s="31"/>
      <c r="L32" s="31"/>
    </row>
    <row r="33" spans="1:12" s="67" customFormat="1" ht="156" customHeight="1">
      <c r="A33" s="81" t="str">
        <f t="shared" si="0"/>
        <v>1.</v>
      </c>
      <c r="B33" s="82">
        <f>IF(AND(C33&gt;0,NOT(C33=" "),NOT(C32&gt;0)),1+(COUNTIF($B$3:B32,"&gt;0"))," ")</f>
        <v>10</v>
      </c>
      <c r="C33" s="69" t="s">
        <v>87</v>
      </c>
      <c r="D33" s="30"/>
      <c r="E33" s="68"/>
      <c r="F33" s="66"/>
      <c r="G33" s="66"/>
      <c r="H33" s="31"/>
      <c r="I33" s="31"/>
      <c r="J33" s="68"/>
      <c r="K33" s="31"/>
      <c r="L33" s="31"/>
    </row>
    <row r="34" spans="1:12" s="67" customFormat="1">
      <c r="A34" s="81" t="str">
        <f t="shared" si="0"/>
        <v xml:space="preserve"> </v>
      </c>
      <c r="B34" s="82" t="str">
        <f>IF(AND(C34&gt;0,NOT(C34=" "),NOT(C33&gt;0)),1+(COUNTIF($B$3:B33,"&gt;0"))," ")</f>
        <v xml:space="preserve"> </v>
      </c>
      <c r="C34" s="65"/>
      <c r="D34" s="30" t="s">
        <v>80</v>
      </c>
      <c r="E34" s="68">
        <v>1</v>
      </c>
      <c r="F34" s="31"/>
      <c r="G34" s="77">
        <f>F34*E34</f>
        <v>0</v>
      </c>
      <c r="H34" s="31"/>
      <c r="I34" s="31"/>
      <c r="J34" s="68"/>
      <c r="K34" s="31"/>
      <c r="L34" s="31"/>
    </row>
    <row r="35" spans="1:12" s="67" customFormat="1">
      <c r="A35" s="81" t="str">
        <f t="shared" si="0"/>
        <v xml:space="preserve"> </v>
      </c>
      <c r="B35" s="82" t="str">
        <f>IF(AND(C35&gt;0,NOT(C35=" "),NOT(C34&gt;0)),1+(COUNTIF($B$3:B34,"&gt;0"))," ")</f>
        <v xml:space="preserve"> </v>
      </c>
      <c r="C35" s="65"/>
      <c r="D35" s="30"/>
      <c r="E35" s="68"/>
      <c r="F35" s="31"/>
      <c r="G35" s="31"/>
      <c r="H35" s="31"/>
      <c r="I35" s="31"/>
      <c r="J35" s="68"/>
      <c r="K35" s="31"/>
      <c r="L35" s="31"/>
    </row>
    <row r="36" spans="1:12">
      <c r="A36" s="141"/>
      <c r="B36" s="70"/>
      <c r="C36" s="65"/>
      <c r="D36" s="71"/>
      <c r="E36" s="151"/>
      <c r="F36" s="72"/>
      <c r="G36" s="72"/>
    </row>
    <row r="37" spans="1:12" ht="25.5">
      <c r="A37" s="83" t="str">
        <f>A2</f>
        <v>1.</v>
      </c>
      <c r="B37" s="60"/>
      <c r="C37" s="59" t="s">
        <v>493</v>
      </c>
      <c r="D37" s="58"/>
      <c r="F37" s="57"/>
      <c r="G37" s="78">
        <f>SUM(G5:G36)</f>
        <v>0</v>
      </c>
    </row>
  </sheetData>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21"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view="pageBreakPreview" zoomScaleNormal="100" zoomScaleSheetLayoutView="100" workbookViewId="0">
      <selection activeCell="F25" sqref="F25:F30"/>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2</v>
      </c>
      <c r="B2" s="62"/>
      <c r="C2" s="29" t="s">
        <v>106</v>
      </c>
    </row>
    <row r="3" spans="1:11">
      <c r="B3" s="62"/>
      <c r="C3" s="29"/>
    </row>
    <row r="4" spans="1:11">
      <c r="B4" s="62"/>
      <c r="C4" s="29" t="s">
        <v>79</v>
      </c>
    </row>
    <row r="5" spans="1:11">
      <c r="B5" s="62"/>
      <c r="C5" s="29"/>
    </row>
    <row r="6" spans="1:11" s="63" customFormat="1" ht="27.75" customHeight="1">
      <c r="A6" s="195" t="s">
        <v>105</v>
      </c>
      <c r="B6" s="195"/>
      <c r="C6" s="195"/>
      <c r="D6" s="195"/>
      <c r="E6" s="195"/>
      <c r="F6" s="195"/>
      <c r="G6" s="75"/>
      <c r="H6" s="79"/>
      <c r="I6" s="61"/>
      <c r="J6" s="61"/>
      <c r="K6" s="61"/>
    </row>
    <row r="7" spans="1:11" s="63" customFormat="1" ht="39.75" customHeight="1">
      <c r="A7" s="195" t="s">
        <v>104</v>
      </c>
      <c r="B7" s="195"/>
      <c r="C7" s="195"/>
      <c r="D7" s="195"/>
      <c r="E7" s="195"/>
      <c r="F7" s="195"/>
      <c r="G7" s="75"/>
      <c r="H7" s="79"/>
      <c r="I7" s="61"/>
      <c r="J7" s="61"/>
      <c r="K7" s="61"/>
    </row>
    <row r="8" spans="1:11" s="63" customFormat="1" ht="15.75" customHeight="1">
      <c r="A8" s="195" t="s">
        <v>103</v>
      </c>
      <c r="B8" s="195"/>
      <c r="C8" s="195"/>
      <c r="D8" s="195"/>
      <c r="E8" s="195"/>
      <c r="F8" s="195"/>
      <c r="H8" s="79"/>
      <c r="I8" s="61"/>
      <c r="J8" s="61"/>
      <c r="K8" s="61"/>
    </row>
    <row r="9" spans="1:11" s="63" customFormat="1" ht="39" customHeight="1">
      <c r="A9" s="195" t="s">
        <v>102</v>
      </c>
      <c r="B9" s="195"/>
      <c r="C9" s="195"/>
      <c r="D9" s="195"/>
      <c r="E9" s="195"/>
      <c r="F9" s="195"/>
      <c r="G9" s="75"/>
      <c r="H9" s="79"/>
      <c r="I9" s="61"/>
      <c r="J9" s="61"/>
      <c r="K9" s="61"/>
    </row>
    <row r="10" spans="1:11" s="63" customFormat="1" ht="42" customHeight="1">
      <c r="A10" s="195" t="s">
        <v>101</v>
      </c>
      <c r="B10" s="195"/>
      <c r="C10" s="195"/>
      <c r="D10" s="195"/>
      <c r="E10" s="195"/>
      <c r="F10" s="195"/>
      <c r="G10" s="75"/>
      <c r="H10" s="79"/>
      <c r="I10" s="61"/>
      <c r="J10" s="61"/>
      <c r="K10" s="61"/>
    </row>
    <row r="11" spans="1:11" s="63" customFormat="1" ht="30.75" customHeight="1">
      <c r="A11" s="195" t="s">
        <v>100</v>
      </c>
      <c r="B11" s="195"/>
      <c r="C11" s="195"/>
      <c r="D11" s="195"/>
      <c r="E11" s="195"/>
      <c r="F11" s="195"/>
      <c r="G11" s="75"/>
      <c r="H11" s="79"/>
      <c r="I11" s="61"/>
      <c r="J11" s="61"/>
      <c r="K11" s="61"/>
    </row>
    <row r="12" spans="1:11" s="63" customFormat="1" ht="26.25" customHeight="1">
      <c r="A12" s="195" t="s">
        <v>99</v>
      </c>
      <c r="B12" s="195"/>
      <c r="C12" s="195"/>
      <c r="D12" s="195"/>
      <c r="E12" s="195"/>
      <c r="F12" s="195"/>
      <c r="G12" s="75"/>
      <c r="H12" s="79"/>
      <c r="I12" s="61"/>
      <c r="J12" s="61"/>
      <c r="K12" s="61"/>
    </row>
    <row r="13" spans="1:11" s="63" customFormat="1" ht="21" customHeight="1">
      <c r="A13" s="195" t="s">
        <v>98</v>
      </c>
      <c r="B13" s="195"/>
      <c r="C13" s="195"/>
      <c r="D13" s="195"/>
      <c r="E13" s="195"/>
      <c r="F13" s="195"/>
      <c r="H13" s="79"/>
      <c r="I13" s="61"/>
      <c r="J13" s="61"/>
      <c r="K13" s="61"/>
    </row>
    <row r="14" spans="1:11" s="63" customFormat="1">
      <c r="A14" s="70" t="s">
        <v>97</v>
      </c>
      <c r="C14" s="76"/>
      <c r="D14" s="61"/>
      <c r="E14" s="31"/>
      <c r="F14" s="31"/>
      <c r="H14" s="79"/>
      <c r="I14" s="61"/>
      <c r="J14" s="61"/>
      <c r="K14" s="61"/>
    </row>
    <row r="15" spans="1:11" s="63" customFormat="1">
      <c r="A15" s="70" t="s">
        <v>96</v>
      </c>
      <c r="C15" s="76"/>
      <c r="D15" s="61"/>
      <c r="E15" s="31"/>
      <c r="F15" s="31"/>
      <c r="H15" s="79"/>
      <c r="I15" s="61"/>
      <c r="J15" s="61"/>
      <c r="K15" s="61"/>
    </row>
    <row r="16" spans="1:11" s="63" customFormat="1">
      <c r="A16" s="70" t="s">
        <v>95</v>
      </c>
      <c r="C16" s="76"/>
      <c r="D16" s="61"/>
      <c r="E16" s="31"/>
      <c r="F16" s="31"/>
      <c r="H16" s="79"/>
      <c r="I16" s="61"/>
      <c r="J16" s="61"/>
      <c r="K16" s="61"/>
    </row>
    <row r="17" spans="1:11" s="63" customFormat="1" ht="13.15" customHeight="1">
      <c r="A17" s="196" t="s">
        <v>94</v>
      </c>
      <c r="B17" s="196"/>
      <c r="C17" s="196"/>
      <c r="D17" s="196"/>
      <c r="E17" s="196"/>
      <c r="F17" s="196"/>
      <c r="H17" s="79"/>
      <c r="I17" s="61"/>
      <c r="J17" s="61"/>
      <c r="K17" s="61"/>
    </row>
    <row r="18" spans="1:11" s="63" customFormat="1" ht="13.15" customHeight="1">
      <c r="A18" s="196" t="s">
        <v>93</v>
      </c>
      <c r="B18" s="196"/>
      <c r="C18" s="196"/>
      <c r="D18" s="196"/>
      <c r="E18" s="196"/>
      <c r="F18" s="196"/>
      <c r="H18" s="79"/>
      <c r="I18" s="61"/>
      <c r="J18" s="61"/>
      <c r="K18" s="61"/>
    </row>
    <row r="19" spans="1:11" s="63" customFormat="1" ht="14.25" customHeight="1">
      <c r="A19" s="196" t="s">
        <v>92</v>
      </c>
      <c r="B19" s="196"/>
      <c r="C19" s="196"/>
      <c r="D19" s="196"/>
      <c r="E19" s="196"/>
      <c r="F19" s="196"/>
      <c r="H19" s="79"/>
      <c r="I19" s="61"/>
      <c r="J19" s="61"/>
      <c r="K19" s="61"/>
    </row>
    <row r="20" spans="1:11" s="63" customFormat="1" ht="12" customHeight="1">
      <c r="A20" s="195" t="s">
        <v>91</v>
      </c>
      <c r="B20" s="195"/>
      <c r="C20" s="195"/>
      <c r="D20" s="195"/>
      <c r="E20" s="195"/>
      <c r="F20" s="195"/>
      <c r="H20" s="79"/>
      <c r="I20" s="61"/>
      <c r="J20" s="61"/>
      <c r="K20" s="61"/>
    </row>
    <row r="21" spans="1:11" s="63" customFormat="1" ht="30" customHeight="1">
      <c r="A21" s="195" t="s">
        <v>90</v>
      </c>
      <c r="B21" s="195"/>
      <c r="C21" s="195"/>
      <c r="D21" s="195"/>
      <c r="E21" s="195"/>
      <c r="F21" s="195"/>
      <c r="H21" s="79"/>
      <c r="I21" s="61"/>
      <c r="J21" s="61"/>
      <c r="K21" s="61"/>
    </row>
    <row r="22" spans="1:11" s="63" customFormat="1" ht="24.75" customHeight="1">
      <c r="A22" s="195" t="s">
        <v>107</v>
      </c>
      <c r="B22" s="195"/>
      <c r="C22" s="195"/>
      <c r="D22" s="195"/>
      <c r="E22" s="195"/>
      <c r="F22" s="195"/>
      <c r="H22" s="79"/>
      <c r="I22" s="61"/>
      <c r="J22" s="61"/>
      <c r="K22" s="61"/>
    </row>
    <row r="23" spans="1:11">
      <c r="B23" s="62"/>
      <c r="C23" s="29"/>
    </row>
    <row r="24" spans="1:11">
      <c r="A24" s="81" t="str">
        <f>IF(OR(B24="",B24= " ")," ",$A$2)</f>
        <v xml:space="preserve"> </v>
      </c>
      <c r="B24" s="82" t="str">
        <f>IF(AND(C24&gt;0,NOT(C24=" "),NOT(C3&gt;0)),1+(COUNTIF($B3:B$3,"&gt;0"))," ")</f>
        <v xml:space="preserve"> </v>
      </c>
      <c r="C24" s="29"/>
    </row>
    <row r="25" spans="1:11" s="67" customFormat="1" ht="81.75" customHeight="1">
      <c r="A25" s="81" t="str">
        <f t="shared" ref="A25" si="0">IF(OR(B25="",B25= " ")," ",$A$2)</f>
        <v>2.</v>
      </c>
      <c r="B25" s="82">
        <f>IF(AND(C25&gt;0,NOT(C25=" "),NOT(C24&gt;0)),1+(COUNTIF($B$3:B24,"&gt;0"))," ")</f>
        <v>1</v>
      </c>
      <c r="C25" s="80" t="s">
        <v>501</v>
      </c>
      <c r="D25" s="71"/>
      <c r="E25" s="72"/>
      <c r="F25" s="72"/>
      <c r="G25" s="72"/>
      <c r="I25" s="61"/>
      <c r="J25" s="61"/>
      <c r="K25" s="61"/>
    </row>
    <row r="26" spans="1:11" s="67" customFormat="1" ht="13.5" customHeight="1">
      <c r="A26" s="81" t="str">
        <f t="shared" ref="A26:A28" si="1">IF(OR(B26="",B26= " ")," ",$A$2)</f>
        <v xml:space="preserve"> </v>
      </c>
      <c r="B26" s="82" t="str">
        <f>IF(AND(C26&gt;0,NOT(C26=" "),NOT(C25&gt;0)),1+(COUNTIF($B$3:B25,"&gt;0"))," ")</f>
        <v xml:space="preserve"> </v>
      </c>
      <c r="C26" s="65"/>
      <c r="D26" s="71" t="s">
        <v>82</v>
      </c>
      <c r="E26" s="61">
        <v>36</v>
      </c>
      <c r="F26" s="31"/>
      <c r="G26" s="31">
        <f>F26*E26</f>
        <v>0</v>
      </c>
      <c r="I26" s="61"/>
      <c r="J26" s="61"/>
      <c r="K26" s="61"/>
    </row>
    <row r="27" spans="1:11" s="67" customFormat="1">
      <c r="A27" s="81" t="str">
        <f t="shared" si="1"/>
        <v xml:space="preserve"> </v>
      </c>
      <c r="B27" s="82" t="str">
        <f>IF(AND(C27&gt;0,NOT(C27=" "),NOT(C26&gt;0)),1+(COUNTIF($B$3:B26,"&gt;0"))," ")</f>
        <v xml:space="preserve"> </v>
      </c>
      <c r="C27" s="65"/>
      <c r="D27" s="71"/>
      <c r="E27" s="72"/>
      <c r="F27" s="72"/>
      <c r="G27" s="72"/>
      <c r="I27" s="61"/>
      <c r="J27" s="61"/>
      <c r="K27" s="61"/>
    </row>
    <row r="28" spans="1:11" s="67" customFormat="1" ht="92.25" customHeight="1">
      <c r="A28" s="81" t="str">
        <f t="shared" si="1"/>
        <v>2.</v>
      </c>
      <c r="B28" s="82">
        <f>IF(AND(C28&gt;0,NOT(C28=" "),NOT(C27&gt;0)),1+(COUNTIF($B$3:B27,"&gt;0"))," ")</f>
        <v>2</v>
      </c>
      <c r="C28" s="65" t="s">
        <v>502</v>
      </c>
      <c r="D28" s="71"/>
      <c r="E28" s="72"/>
      <c r="F28" s="72"/>
      <c r="G28" s="72"/>
      <c r="I28" s="61"/>
      <c r="J28" s="61"/>
      <c r="K28" s="61"/>
    </row>
    <row r="29" spans="1:11" s="67" customFormat="1">
      <c r="A29" s="81" t="str">
        <f t="shared" ref="A29:A30" si="2">IF(OR(B29="",B29= " ")," ",$A$2)</f>
        <v xml:space="preserve"> </v>
      </c>
      <c r="B29" s="82" t="str">
        <f>IF(AND(C29&gt;0,NOT(C29=" "),NOT(C28&gt;0)),1+(COUNTIF($B$3:B28,"&gt;0"))," ")</f>
        <v xml:space="preserve"> </v>
      </c>
      <c r="C29" s="65"/>
      <c r="D29" s="71" t="s">
        <v>83</v>
      </c>
      <c r="E29" s="61">
        <v>5.5</v>
      </c>
      <c r="F29" s="31"/>
      <c r="G29" s="31">
        <f>F29*E29</f>
        <v>0</v>
      </c>
      <c r="I29" s="61"/>
      <c r="J29" s="61"/>
      <c r="K29" s="61"/>
    </row>
    <row r="30" spans="1:11" s="67" customFormat="1">
      <c r="A30" s="81" t="str">
        <f t="shared" si="2"/>
        <v xml:space="preserve"> </v>
      </c>
      <c r="B30" s="82" t="str">
        <f>IF(AND(C30&gt;0,NOT(C30=" "),NOT(C29&gt;0)),1+(COUNTIF($B$3:B29,"&gt;0"))," ")</f>
        <v xml:space="preserve"> </v>
      </c>
      <c r="C30" s="65"/>
      <c r="D30" s="71"/>
      <c r="E30" s="72"/>
      <c r="F30" s="72"/>
      <c r="G30" s="72"/>
      <c r="I30" s="61"/>
      <c r="J30" s="61"/>
      <c r="K30" s="61"/>
    </row>
    <row r="31" spans="1:11">
      <c r="A31" s="141"/>
      <c r="B31" s="70"/>
      <c r="C31" s="65"/>
      <c r="E31" s="72"/>
      <c r="F31" s="72"/>
      <c r="G31" s="72"/>
    </row>
    <row r="32" spans="1:11">
      <c r="A32" s="83" t="str">
        <f>A2</f>
        <v>2.</v>
      </c>
      <c r="B32" s="60"/>
      <c r="C32" s="59" t="s">
        <v>89</v>
      </c>
      <c r="D32" s="58"/>
      <c r="E32" s="57"/>
      <c r="F32" s="57"/>
      <c r="G32" s="78">
        <f>SUM(G25:G31)</f>
        <v>0</v>
      </c>
    </row>
  </sheetData>
  <mergeCells count="14">
    <mergeCell ref="A21:F21"/>
    <mergeCell ref="A22:F22"/>
    <mergeCell ref="A12:F12"/>
    <mergeCell ref="A13:F13"/>
    <mergeCell ref="A17:F17"/>
    <mergeCell ref="A18:F18"/>
    <mergeCell ref="A19:F19"/>
    <mergeCell ref="A20:F20"/>
    <mergeCell ref="A11:F11"/>
    <mergeCell ref="A6:F6"/>
    <mergeCell ref="A7:F7"/>
    <mergeCell ref="A8:F8"/>
    <mergeCell ref="A9:F9"/>
    <mergeCell ref="A10:F10"/>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5"/>
  <sheetViews>
    <sheetView view="pageBreakPreview" topLeftCell="A61" zoomScaleNormal="100" zoomScaleSheetLayoutView="100" workbookViewId="0">
      <selection activeCell="F85" sqref="F85:F113"/>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16384" width="9.140625" style="32"/>
  </cols>
  <sheetData>
    <row r="1" spans="1:6">
      <c r="B1" s="28"/>
    </row>
    <row r="2" spans="1:6">
      <c r="A2" s="83" t="s">
        <v>3</v>
      </c>
      <c r="B2" s="62"/>
      <c r="C2" s="29" t="s">
        <v>9</v>
      </c>
    </row>
    <row r="3" spans="1:6">
      <c r="B3" s="62"/>
      <c r="C3" s="29"/>
    </row>
    <row r="4" spans="1:6">
      <c r="B4" s="62"/>
      <c r="C4" s="29" t="s">
        <v>79</v>
      </c>
    </row>
    <row r="5" spans="1:6" s="89" customFormat="1" ht="24" customHeight="1">
      <c r="A5" s="198"/>
      <c r="B5" s="198"/>
      <c r="C5" s="198"/>
      <c r="D5" s="198"/>
      <c r="E5" s="198"/>
      <c r="F5" s="198"/>
    </row>
    <row r="6" spans="1:6" s="144" customFormat="1" ht="12" customHeight="1">
      <c r="A6" s="197" t="s">
        <v>110</v>
      </c>
      <c r="B6" s="197"/>
      <c r="C6" s="197"/>
      <c r="D6" s="197"/>
      <c r="E6" s="197"/>
      <c r="F6" s="197"/>
    </row>
    <row r="7" spans="1:6" s="144" customFormat="1" ht="25.5" customHeight="1">
      <c r="A7" s="90"/>
      <c r="B7" s="86"/>
      <c r="C7" s="91"/>
      <c r="D7" s="91"/>
      <c r="E7" s="92"/>
      <c r="F7" s="92"/>
    </row>
    <row r="8" spans="1:6" s="144" customFormat="1" ht="27" customHeight="1">
      <c r="A8" s="197" t="s">
        <v>111</v>
      </c>
      <c r="B8" s="197"/>
      <c r="C8" s="197"/>
      <c r="D8" s="197"/>
      <c r="E8" s="197"/>
      <c r="F8" s="197"/>
    </row>
    <row r="9" spans="1:6" s="144" customFormat="1" ht="13.9" customHeight="1">
      <c r="A9" s="197" t="s">
        <v>112</v>
      </c>
      <c r="B9" s="197"/>
      <c r="C9" s="197"/>
      <c r="D9" s="197"/>
      <c r="E9" s="197"/>
      <c r="F9" s="197"/>
    </row>
    <row r="10" spans="1:6" s="144" customFormat="1" ht="13.15" customHeight="1">
      <c r="A10" s="197" t="s">
        <v>113</v>
      </c>
      <c r="B10" s="197"/>
      <c r="C10" s="197"/>
      <c r="D10" s="197"/>
      <c r="E10" s="197"/>
      <c r="F10" s="197"/>
    </row>
    <row r="11" spans="1:6" s="144" customFormat="1" ht="12" customHeight="1">
      <c r="A11" s="197" t="s">
        <v>114</v>
      </c>
      <c r="B11" s="197"/>
      <c r="C11" s="197"/>
      <c r="D11" s="197"/>
      <c r="E11" s="197"/>
      <c r="F11" s="197"/>
    </row>
    <row r="12" spans="1:6" s="144" customFormat="1" ht="13.9" customHeight="1">
      <c r="A12" s="197" t="s">
        <v>115</v>
      </c>
      <c r="B12" s="197"/>
      <c r="C12" s="197"/>
      <c r="D12" s="197"/>
      <c r="E12" s="197"/>
      <c r="F12" s="197"/>
    </row>
    <row r="13" spans="1:6" s="144" customFormat="1" ht="13.9" customHeight="1">
      <c r="A13" s="197" t="s">
        <v>116</v>
      </c>
      <c r="B13" s="197"/>
      <c r="C13" s="197"/>
      <c r="D13" s="197"/>
      <c r="E13" s="197"/>
      <c r="F13" s="197"/>
    </row>
    <row r="14" spans="1:6" s="144" customFormat="1" ht="15" customHeight="1">
      <c r="A14" s="197" t="s">
        <v>117</v>
      </c>
      <c r="B14" s="197"/>
      <c r="C14" s="197"/>
      <c r="D14" s="197"/>
      <c r="E14" s="197"/>
      <c r="F14" s="197"/>
    </row>
    <row r="15" spans="1:6" s="144" customFormat="1" ht="13.9" customHeight="1">
      <c r="A15" s="197" t="s">
        <v>118</v>
      </c>
      <c r="B15" s="197"/>
      <c r="C15" s="197"/>
      <c r="D15" s="197"/>
      <c r="E15" s="197"/>
      <c r="F15" s="197"/>
    </row>
    <row r="16" spans="1:6" s="144" customFormat="1" ht="12" customHeight="1">
      <c r="A16" s="197" t="s">
        <v>119</v>
      </c>
      <c r="B16" s="197"/>
      <c r="C16" s="197"/>
      <c r="D16" s="197"/>
      <c r="E16" s="197"/>
      <c r="F16" s="197"/>
    </row>
    <row r="17" spans="1:6" s="144" customFormat="1" ht="15" customHeight="1">
      <c r="A17" s="197" t="s">
        <v>120</v>
      </c>
      <c r="B17" s="197"/>
      <c r="C17" s="197"/>
      <c r="D17" s="197"/>
      <c r="E17" s="197"/>
      <c r="F17" s="197"/>
    </row>
    <row r="18" spans="1:6" s="144" customFormat="1">
      <c r="A18" s="117"/>
      <c r="B18" s="93"/>
      <c r="C18" s="94"/>
      <c r="D18" s="94"/>
      <c r="E18" s="117"/>
      <c r="F18" s="117"/>
    </row>
    <row r="19" spans="1:6" s="144" customFormat="1" ht="28.15" customHeight="1">
      <c r="A19" s="197" t="s">
        <v>121</v>
      </c>
      <c r="B19" s="197"/>
      <c r="C19" s="197"/>
      <c r="D19" s="197"/>
      <c r="E19" s="197"/>
      <c r="F19" s="197"/>
    </row>
    <row r="20" spans="1:6" s="144" customFormat="1">
      <c r="A20" s="117"/>
      <c r="B20" s="93"/>
      <c r="C20" s="94"/>
      <c r="D20" s="94"/>
      <c r="E20" s="117"/>
      <c r="F20" s="117"/>
    </row>
    <row r="21" spans="1:6" s="144" customFormat="1" ht="102" customHeight="1">
      <c r="A21" s="197" t="s">
        <v>122</v>
      </c>
      <c r="B21" s="197"/>
      <c r="C21" s="197"/>
      <c r="D21" s="197"/>
      <c r="E21" s="197"/>
      <c r="F21" s="197"/>
    </row>
    <row r="22" spans="1:6" s="144" customFormat="1" ht="27.6" customHeight="1">
      <c r="A22" s="197" t="s">
        <v>123</v>
      </c>
      <c r="B22" s="197"/>
      <c r="C22" s="197"/>
      <c r="D22" s="197"/>
      <c r="E22" s="197"/>
      <c r="F22" s="197"/>
    </row>
    <row r="23" spans="1:6" s="144" customFormat="1" ht="13.15" customHeight="1">
      <c r="A23" s="197" t="s">
        <v>124</v>
      </c>
      <c r="B23" s="197"/>
      <c r="C23" s="197"/>
      <c r="D23" s="197"/>
      <c r="E23" s="197"/>
      <c r="F23" s="197"/>
    </row>
    <row r="24" spans="1:6" s="144" customFormat="1">
      <c r="A24" s="117"/>
      <c r="B24" s="93"/>
      <c r="C24" s="91"/>
      <c r="D24" s="91"/>
      <c r="E24" s="92"/>
      <c r="F24" s="92"/>
    </row>
    <row r="25" spans="1:6" s="144" customFormat="1" ht="12" customHeight="1">
      <c r="A25" s="197"/>
      <c r="B25" s="197"/>
      <c r="C25" s="197"/>
      <c r="D25" s="197"/>
      <c r="E25" s="197"/>
      <c r="F25" s="197"/>
    </row>
    <row r="26" spans="1:6" s="144" customFormat="1" ht="12" customHeight="1">
      <c r="A26" s="197" t="s">
        <v>125</v>
      </c>
      <c r="B26" s="197"/>
      <c r="C26" s="197"/>
      <c r="D26" s="197"/>
      <c r="E26" s="197"/>
      <c r="F26" s="197"/>
    </row>
    <row r="27" spans="1:6" s="144" customFormat="1" ht="12" customHeight="1">
      <c r="A27" s="197" t="s">
        <v>126</v>
      </c>
      <c r="B27" s="197"/>
      <c r="C27" s="197"/>
      <c r="D27" s="197"/>
      <c r="E27" s="197"/>
      <c r="F27" s="197"/>
    </row>
    <row r="28" spans="1:6" s="144" customFormat="1" ht="13.9" customHeight="1">
      <c r="A28" s="197" t="s">
        <v>127</v>
      </c>
      <c r="B28" s="197"/>
      <c r="C28" s="197"/>
      <c r="D28" s="197"/>
      <c r="E28" s="197"/>
      <c r="F28" s="197"/>
    </row>
    <row r="29" spans="1:6" s="144" customFormat="1" ht="14.45" customHeight="1">
      <c r="A29" s="197" t="s">
        <v>128</v>
      </c>
      <c r="B29" s="197"/>
      <c r="C29" s="197"/>
      <c r="D29" s="197"/>
      <c r="E29" s="197"/>
      <c r="F29" s="197"/>
    </row>
    <row r="30" spans="1:6" s="144" customFormat="1" ht="14.45" customHeight="1">
      <c r="A30" s="197" t="s">
        <v>129</v>
      </c>
      <c r="B30" s="197"/>
      <c r="C30" s="197"/>
      <c r="D30" s="197"/>
      <c r="E30" s="197"/>
      <c r="F30" s="197"/>
    </row>
    <row r="31" spans="1:6" s="144" customFormat="1" ht="14.45" customHeight="1">
      <c r="A31" s="197" t="s">
        <v>130</v>
      </c>
      <c r="B31" s="197"/>
      <c r="C31" s="197"/>
      <c r="D31" s="197"/>
      <c r="E31" s="197"/>
      <c r="F31" s="197"/>
    </row>
    <row r="32" spans="1:6" s="144" customFormat="1" ht="15.6" customHeight="1">
      <c r="A32" s="197" t="s">
        <v>131</v>
      </c>
      <c r="B32" s="197"/>
      <c r="C32" s="197"/>
      <c r="D32" s="197"/>
      <c r="E32" s="197"/>
      <c r="F32" s="197"/>
    </row>
    <row r="33" spans="1:6" s="144" customFormat="1" ht="15.6" customHeight="1">
      <c r="A33" s="197" t="s">
        <v>132</v>
      </c>
      <c r="B33" s="197"/>
      <c r="C33" s="197"/>
      <c r="D33" s="197"/>
      <c r="E33" s="197"/>
      <c r="F33" s="197"/>
    </row>
    <row r="34" spans="1:6" s="144" customFormat="1" ht="18" customHeight="1">
      <c r="A34" s="197" t="s">
        <v>133</v>
      </c>
      <c r="B34" s="197"/>
      <c r="C34" s="197"/>
      <c r="D34" s="197"/>
      <c r="E34" s="197"/>
      <c r="F34" s="197"/>
    </row>
    <row r="35" spans="1:6" s="144" customFormat="1">
      <c r="A35" s="117"/>
      <c r="B35" s="86"/>
      <c r="C35" s="94"/>
      <c r="D35" s="94"/>
      <c r="E35" s="117"/>
      <c r="F35" s="117"/>
    </row>
    <row r="36" spans="1:6" s="144" customFormat="1" ht="12" customHeight="1">
      <c r="A36" s="197" t="s">
        <v>134</v>
      </c>
      <c r="B36" s="197"/>
      <c r="C36" s="197"/>
      <c r="D36" s="197"/>
      <c r="E36" s="197"/>
      <c r="F36" s="197"/>
    </row>
    <row r="37" spans="1:6" s="144" customFormat="1">
      <c r="A37" s="117"/>
      <c r="B37" s="86"/>
      <c r="C37" s="94"/>
      <c r="D37" s="94"/>
      <c r="E37" s="117"/>
      <c r="F37" s="117"/>
    </row>
    <row r="38" spans="1:6" s="144" customFormat="1" ht="30" customHeight="1">
      <c r="A38" s="197" t="s">
        <v>135</v>
      </c>
      <c r="B38" s="197"/>
      <c r="C38" s="197"/>
      <c r="D38" s="197"/>
      <c r="E38" s="197"/>
      <c r="F38" s="197"/>
    </row>
    <row r="39" spans="1:6" s="144" customFormat="1" ht="13.15" customHeight="1">
      <c r="A39" s="197" t="s">
        <v>136</v>
      </c>
      <c r="B39" s="197"/>
      <c r="C39" s="197"/>
      <c r="D39" s="197"/>
      <c r="E39" s="197"/>
      <c r="F39" s="197"/>
    </row>
    <row r="40" spans="1:6" s="144" customFormat="1" ht="12" customHeight="1">
      <c r="A40" s="197" t="s">
        <v>137</v>
      </c>
      <c r="B40" s="197"/>
      <c r="C40" s="197"/>
      <c r="D40" s="197"/>
      <c r="E40" s="197"/>
      <c r="F40" s="197"/>
    </row>
    <row r="41" spans="1:6" s="144" customFormat="1" ht="12" customHeight="1">
      <c r="A41" s="197" t="s">
        <v>138</v>
      </c>
      <c r="B41" s="197"/>
      <c r="C41" s="197"/>
      <c r="D41" s="197"/>
      <c r="E41" s="197"/>
      <c r="F41" s="197"/>
    </row>
    <row r="42" spans="1:6" s="144" customFormat="1" ht="12" customHeight="1">
      <c r="A42" s="197" t="s">
        <v>139</v>
      </c>
      <c r="B42" s="197"/>
      <c r="C42" s="197"/>
      <c r="D42" s="197"/>
      <c r="E42" s="197"/>
      <c r="F42" s="197"/>
    </row>
    <row r="43" spans="1:6" s="144" customFormat="1" ht="12" customHeight="1">
      <c r="A43" s="197" t="s">
        <v>140</v>
      </c>
      <c r="B43" s="197"/>
      <c r="C43" s="197"/>
      <c r="D43" s="197"/>
      <c r="E43" s="197"/>
      <c r="F43" s="197"/>
    </row>
    <row r="44" spans="1:6" s="144" customFormat="1">
      <c r="A44" s="95" t="s">
        <v>141</v>
      </c>
      <c r="B44" s="96"/>
      <c r="C44" s="97"/>
      <c r="D44" s="97"/>
      <c r="E44" s="95"/>
      <c r="F44" s="95"/>
    </row>
    <row r="45" spans="1:6" s="144" customFormat="1">
      <c r="A45" s="95" t="s">
        <v>142</v>
      </c>
      <c r="B45" s="96"/>
      <c r="C45" s="97"/>
      <c r="D45" s="97"/>
      <c r="E45" s="95"/>
      <c r="F45" s="95"/>
    </row>
    <row r="46" spans="1:6" s="144" customFormat="1">
      <c r="A46" s="95"/>
      <c r="B46" s="96"/>
      <c r="C46" s="97"/>
      <c r="D46" s="97"/>
      <c r="E46" s="95"/>
      <c r="F46" s="95"/>
    </row>
    <row r="47" spans="1:6" s="144" customFormat="1">
      <c r="A47" s="95" t="s">
        <v>143</v>
      </c>
      <c r="B47" s="96"/>
      <c r="C47" s="97"/>
      <c r="D47" s="97"/>
      <c r="E47" s="98"/>
      <c r="F47" s="98"/>
    </row>
    <row r="48" spans="1:6" s="144" customFormat="1">
      <c r="A48" s="95" t="s">
        <v>144</v>
      </c>
      <c r="B48" s="96"/>
      <c r="C48" s="97"/>
      <c r="D48" s="97"/>
      <c r="E48" s="95"/>
      <c r="F48" s="95"/>
    </row>
    <row r="49" spans="1:6" s="144" customFormat="1">
      <c r="A49" s="95" t="s">
        <v>145</v>
      </c>
      <c r="B49" s="96"/>
      <c r="C49" s="97"/>
      <c r="D49" s="97"/>
      <c r="E49" s="95"/>
      <c r="F49" s="95"/>
    </row>
    <row r="50" spans="1:6" s="144" customFormat="1">
      <c r="A50" s="95" t="s">
        <v>146</v>
      </c>
      <c r="B50" s="96"/>
      <c r="C50" s="97"/>
      <c r="D50" s="97"/>
      <c r="E50" s="95"/>
      <c r="F50" s="95"/>
    </row>
    <row r="51" spans="1:6" s="144" customFormat="1">
      <c r="A51" s="95" t="s">
        <v>147</v>
      </c>
      <c r="B51" s="96"/>
      <c r="C51" s="97"/>
      <c r="D51" s="97"/>
      <c r="E51" s="95"/>
      <c r="F51" s="95"/>
    </row>
    <row r="52" spans="1:6" s="144" customFormat="1">
      <c r="A52" s="95" t="s">
        <v>148</v>
      </c>
      <c r="B52" s="96"/>
      <c r="C52" s="97"/>
      <c r="D52" s="97"/>
      <c r="E52" s="95"/>
      <c r="F52" s="95"/>
    </row>
    <row r="53" spans="1:6" s="144" customFormat="1">
      <c r="A53" s="95" t="s">
        <v>149</v>
      </c>
      <c r="B53" s="96"/>
      <c r="C53" s="97"/>
      <c r="D53" s="97"/>
      <c r="E53" s="95"/>
      <c r="F53" s="95"/>
    </row>
    <row r="54" spans="1:6" s="144" customFormat="1">
      <c r="A54" s="95" t="s">
        <v>150</v>
      </c>
      <c r="B54" s="96"/>
      <c r="C54" s="97"/>
      <c r="D54" s="97"/>
      <c r="E54" s="95"/>
      <c r="F54" s="95"/>
    </row>
    <row r="55" spans="1:6" s="144" customFormat="1">
      <c r="A55" s="95" t="s">
        <v>151</v>
      </c>
      <c r="B55" s="96"/>
      <c r="C55" s="97"/>
      <c r="D55" s="97"/>
      <c r="E55" s="95"/>
      <c r="F55" s="95"/>
    </row>
    <row r="56" spans="1:6" s="144" customFormat="1">
      <c r="A56" s="95" t="s">
        <v>152</v>
      </c>
      <c r="B56" s="96"/>
      <c r="C56" s="97"/>
      <c r="D56" s="97"/>
      <c r="E56" s="95"/>
      <c r="F56" s="95"/>
    </row>
    <row r="57" spans="1:6" s="144" customFormat="1">
      <c r="A57" s="95" t="s">
        <v>153</v>
      </c>
      <c r="B57" s="96"/>
      <c r="C57" s="97"/>
      <c r="D57" s="97"/>
      <c r="E57" s="95"/>
      <c r="F57" s="95"/>
    </row>
    <row r="58" spans="1:6" s="144" customFormat="1">
      <c r="A58" s="95" t="s">
        <v>154</v>
      </c>
      <c r="B58" s="96"/>
      <c r="C58" s="97"/>
      <c r="D58" s="97"/>
      <c r="E58" s="95"/>
      <c r="F58" s="95"/>
    </row>
    <row r="59" spans="1:6" s="144" customFormat="1">
      <c r="A59" s="95" t="s">
        <v>155</v>
      </c>
      <c r="B59" s="96"/>
      <c r="C59" s="97"/>
      <c r="D59" s="97"/>
      <c r="E59" s="95"/>
      <c r="F59" s="95"/>
    </row>
    <row r="60" spans="1:6" s="144" customFormat="1">
      <c r="A60" s="95" t="s">
        <v>156</v>
      </c>
      <c r="B60" s="96"/>
      <c r="C60" s="97"/>
      <c r="D60" s="97"/>
      <c r="E60" s="95"/>
      <c r="F60" s="95"/>
    </row>
    <row r="61" spans="1:6" s="144" customFormat="1">
      <c r="A61" s="95" t="s">
        <v>157</v>
      </c>
      <c r="B61" s="96"/>
      <c r="C61" s="97"/>
      <c r="D61" s="97"/>
      <c r="E61" s="95"/>
      <c r="F61" s="95"/>
    </row>
    <row r="62" spans="1:6" s="144" customFormat="1">
      <c r="A62" s="95" t="s">
        <v>158</v>
      </c>
      <c r="B62" s="96"/>
      <c r="C62" s="97"/>
      <c r="D62" s="97"/>
      <c r="E62" s="95"/>
      <c r="F62" s="95"/>
    </row>
    <row r="63" spans="1:6" s="144" customFormat="1">
      <c r="A63" s="95" t="s">
        <v>159</v>
      </c>
      <c r="B63" s="96"/>
      <c r="C63" s="97"/>
      <c r="D63" s="97"/>
      <c r="E63" s="95"/>
      <c r="F63" s="95"/>
    </row>
    <row r="64" spans="1:6" s="144" customFormat="1">
      <c r="A64" s="95" t="s">
        <v>160</v>
      </c>
      <c r="B64" s="96"/>
      <c r="C64" s="97"/>
      <c r="D64" s="97"/>
      <c r="E64" s="95"/>
      <c r="F64" s="95"/>
    </row>
    <row r="65" spans="1:6" s="144" customFormat="1">
      <c r="A65" s="95" t="s">
        <v>161</v>
      </c>
      <c r="B65" s="96"/>
      <c r="C65" s="97"/>
      <c r="D65" s="97"/>
      <c r="E65" s="95"/>
      <c r="F65" s="95"/>
    </row>
    <row r="66" spans="1:6" s="144" customFormat="1">
      <c r="A66" s="95"/>
      <c r="B66" s="96"/>
      <c r="C66" s="97"/>
      <c r="D66" s="97"/>
      <c r="E66" s="95"/>
      <c r="F66" s="95"/>
    </row>
    <row r="67" spans="1:6" s="144" customFormat="1" ht="60" customHeight="1">
      <c r="A67" s="197" t="s">
        <v>162</v>
      </c>
      <c r="B67" s="197"/>
      <c r="C67" s="197"/>
      <c r="D67" s="197"/>
      <c r="E67" s="197"/>
      <c r="F67" s="197"/>
    </row>
    <row r="68" spans="1:6" s="144" customFormat="1" ht="66" customHeight="1">
      <c r="A68" s="197" t="s">
        <v>163</v>
      </c>
      <c r="B68" s="197"/>
      <c r="C68" s="197"/>
      <c r="D68" s="197"/>
      <c r="E68" s="197"/>
      <c r="F68" s="197"/>
    </row>
    <row r="69" spans="1:6" s="144" customFormat="1">
      <c r="A69" s="95"/>
      <c r="B69" s="96"/>
      <c r="C69" s="97"/>
      <c r="D69" s="97"/>
      <c r="E69" s="99"/>
      <c r="F69" s="99"/>
    </row>
    <row r="70" spans="1:6" s="144" customFormat="1">
      <c r="A70" s="95" t="s">
        <v>164</v>
      </c>
      <c r="B70" s="96"/>
      <c r="C70" s="97"/>
      <c r="D70" s="97"/>
      <c r="E70" s="98"/>
      <c r="F70" s="98"/>
    </row>
    <row r="71" spans="1:6" s="144" customFormat="1">
      <c r="A71" s="95" t="s">
        <v>165</v>
      </c>
      <c r="B71" s="96"/>
      <c r="C71" s="97"/>
      <c r="D71" s="97"/>
      <c r="E71" s="95"/>
      <c r="F71" s="95"/>
    </row>
    <row r="72" spans="1:6" s="144" customFormat="1">
      <c r="A72" s="95" t="s">
        <v>166</v>
      </c>
      <c r="B72" s="96"/>
      <c r="C72" s="97"/>
      <c r="D72" s="97"/>
      <c r="E72" s="95"/>
      <c r="F72" s="95"/>
    </row>
    <row r="73" spans="1:6" s="144" customFormat="1">
      <c r="A73" s="95" t="s">
        <v>167</v>
      </c>
      <c r="B73" s="96"/>
      <c r="C73" s="97"/>
      <c r="D73" s="97"/>
      <c r="E73" s="95"/>
      <c r="F73" s="95"/>
    </row>
    <row r="74" spans="1:6" s="144" customFormat="1">
      <c r="A74" s="95" t="s">
        <v>168</v>
      </c>
      <c r="B74" s="96"/>
      <c r="C74" s="97"/>
      <c r="D74" s="97"/>
      <c r="E74" s="95"/>
      <c r="F74" s="95"/>
    </row>
    <row r="75" spans="1:6" s="144" customFormat="1">
      <c r="A75" s="95" t="s">
        <v>169</v>
      </c>
      <c r="B75" s="96"/>
      <c r="C75" s="97"/>
      <c r="D75" s="97"/>
      <c r="E75" s="95"/>
      <c r="F75" s="95"/>
    </row>
    <row r="76" spans="1:6" s="144" customFormat="1">
      <c r="A76" s="95" t="s">
        <v>170</v>
      </c>
      <c r="B76" s="96"/>
      <c r="C76" s="97"/>
      <c r="D76" s="97"/>
      <c r="E76" s="95"/>
      <c r="F76" s="95"/>
    </row>
    <row r="77" spans="1:6" s="144" customFormat="1">
      <c r="A77" s="95" t="s">
        <v>171</v>
      </c>
      <c r="B77" s="96"/>
      <c r="C77" s="97"/>
      <c r="D77" s="97"/>
      <c r="E77" s="95"/>
      <c r="F77" s="95"/>
    </row>
    <row r="78" spans="1:6" s="144" customFormat="1">
      <c r="A78" s="95" t="s">
        <v>129</v>
      </c>
      <c r="B78" s="96"/>
      <c r="C78" s="97"/>
      <c r="D78" s="97"/>
      <c r="E78" s="95"/>
      <c r="F78" s="95"/>
    </row>
    <row r="79" spans="1:6" s="144" customFormat="1">
      <c r="A79" s="95" t="s">
        <v>172</v>
      </c>
      <c r="B79" s="96"/>
      <c r="C79" s="97"/>
      <c r="D79" s="97"/>
      <c r="E79" s="95"/>
      <c r="F79" s="95"/>
    </row>
    <row r="80" spans="1:6" s="144" customFormat="1">
      <c r="A80" s="95" t="s">
        <v>131</v>
      </c>
      <c r="B80" s="96"/>
      <c r="C80" s="97"/>
      <c r="D80" s="97"/>
      <c r="E80" s="95"/>
      <c r="F80" s="95"/>
    </row>
    <row r="81" spans="1:7" s="144" customFormat="1">
      <c r="A81" s="95" t="s">
        <v>173</v>
      </c>
      <c r="B81" s="96"/>
      <c r="C81" s="97"/>
      <c r="D81" s="97"/>
      <c r="E81" s="95"/>
      <c r="F81" s="95"/>
    </row>
    <row r="82" spans="1:7" s="63" customFormat="1">
      <c r="B82" s="62"/>
      <c r="C82" s="28"/>
      <c r="F82" s="61"/>
      <c r="G82" s="61"/>
    </row>
    <row r="83" spans="1:7">
      <c r="B83" s="62"/>
      <c r="C83" s="29"/>
    </row>
    <row r="84" spans="1:7">
      <c r="A84" s="81" t="str">
        <f>IF(OR(B84="",B84= " ")," ",$A$2)</f>
        <v xml:space="preserve"> </v>
      </c>
      <c r="B84" s="82" t="str">
        <f>IF(AND(C84&gt;0,NOT(C84=" "),NOT(C3&gt;0)),1+(COUNTIF($B3:B$3,"&gt;0"))," ")</f>
        <v xml:space="preserve"> </v>
      </c>
      <c r="C84" s="29"/>
    </row>
    <row r="85" spans="1:7" s="67" customFormat="1" ht="30.75" customHeight="1">
      <c r="A85" s="81" t="str">
        <f t="shared" ref="A85:A97" si="0">IF(OR(B85="",B85= " ")," ",$A$2)</f>
        <v>3.</v>
      </c>
      <c r="B85" s="82">
        <f>IF(AND(C85&gt;0,NOT(C85=" "),NOT(C84&gt;0)),1+(COUNTIF($B$3:B84,"&gt;0"))," ")</f>
        <v>1</v>
      </c>
      <c r="C85" s="100" t="s">
        <v>503</v>
      </c>
      <c r="D85" s="71"/>
      <c r="E85" s="72"/>
      <c r="F85" s="72"/>
      <c r="G85" s="72"/>
    </row>
    <row r="86" spans="1:7" s="67" customFormat="1" ht="132" customHeight="1">
      <c r="A86" s="81"/>
      <c r="B86" s="82"/>
      <c r="C86" s="100" t="s">
        <v>175</v>
      </c>
      <c r="D86" s="71"/>
      <c r="E86" s="72"/>
      <c r="F86" s="72"/>
      <c r="G86" s="72"/>
    </row>
    <row r="87" spans="1:7" s="67" customFormat="1" ht="92.25" customHeight="1">
      <c r="A87" s="81"/>
      <c r="B87" s="82"/>
      <c r="C87" s="132" t="s">
        <v>504</v>
      </c>
      <c r="D87" s="71"/>
      <c r="E87" s="72"/>
      <c r="F87" s="72"/>
      <c r="G87" s="72"/>
    </row>
    <row r="88" spans="1:7" s="67" customFormat="1" ht="27" customHeight="1">
      <c r="A88" s="81"/>
      <c r="B88" s="82"/>
      <c r="C88" s="153" t="s">
        <v>505</v>
      </c>
      <c r="D88" s="71"/>
      <c r="E88" s="72"/>
      <c r="F88" s="72"/>
      <c r="G88" s="72"/>
    </row>
    <row r="89" spans="1:7" s="67" customFormat="1" ht="13.5" customHeight="1">
      <c r="A89" s="81" t="str">
        <f t="shared" si="0"/>
        <v xml:space="preserve"> </v>
      </c>
      <c r="B89" s="82" t="str">
        <f>IF(AND(C89&gt;0,NOT(C89=" "),NOT(C85&gt;0)),1+(COUNTIF($B$3:B85,"&gt;0"))," ")</f>
        <v xml:space="preserve"> </v>
      </c>
      <c r="C89" s="65"/>
      <c r="D89" s="71" t="s">
        <v>82</v>
      </c>
      <c r="E89" s="61">
        <v>40</v>
      </c>
      <c r="F89" s="31"/>
      <c r="G89" s="31">
        <f>F89*E89</f>
        <v>0</v>
      </c>
    </row>
    <row r="90" spans="1:7" s="67" customFormat="1">
      <c r="A90" s="81" t="str">
        <f t="shared" ref="A90:A91" si="1">IF(OR(B90="",B90= " ")," ",$A$2)</f>
        <v xml:space="preserve"> </v>
      </c>
      <c r="B90" s="82" t="str">
        <f>IF(AND(C90&gt;0,NOT(C90=" "),NOT(C89&gt;0)),1+(COUNTIF($B$3:B89,"&gt;0"))," ")</f>
        <v xml:space="preserve"> </v>
      </c>
      <c r="C90" s="65"/>
      <c r="D90" s="71"/>
      <c r="E90" s="72"/>
      <c r="F90" s="72"/>
      <c r="G90" s="72"/>
    </row>
    <row r="91" spans="1:7" s="67" customFormat="1" ht="54.75" customHeight="1">
      <c r="A91" s="81" t="str">
        <f t="shared" si="1"/>
        <v>3.</v>
      </c>
      <c r="B91" s="82">
        <f>IF(AND(C91&gt;0,NOT(C91=" "),NOT(C90&gt;0)),1+(COUNTIF($B$3:B90,"&gt;0"))," ")</f>
        <v>2</v>
      </c>
      <c r="C91" s="100" t="s">
        <v>506</v>
      </c>
      <c r="D91" s="71"/>
      <c r="E91" s="72"/>
      <c r="F91" s="72"/>
      <c r="G91" s="72"/>
    </row>
    <row r="92" spans="1:7" s="67" customFormat="1" ht="81.75" customHeight="1">
      <c r="A92" s="81" t="str">
        <f t="shared" ref="A92:A95" si="2">IF(OR(B92="",B92= " ")," ",$A$2)</f>
        <v xml:space="preserve"> </v>
      </c>
      <c r="B92" s="82" t="str">
        <f>IF(AND(C92&gt;0,NOT(C92=" "),NOT(C91&gt;0)),1+(COUNTIF($B$3:B91,"&gt;0"))," ")</f>
        <v xml:space="preserve"> </v>
      </c>
      <c r="C92" s="100" t="s">
        <v>507</v>
      </c>
      <c r="D92" s="71"/>
      <c r="E92" s="72"/>
      <c r="F92" s="72"/>
      <c r="G92" s="72"/>
    </row>
    <row r="93" spans="1:7" s="67" customFormat="1" ht="13.5" customHeight="1">
      <c r="A93" s="81" t="str">
        <f t="shared" si="2"/>
        <v xml:space="preserve"> </v>
      </c>
      <c r="B93" s="82" t="str">
        <f>IF(AND(C93&gt;0,NOT(C93=" "),NOT(C92&gt;0)),1+(COUNTIF($B$3:B92,"&gt;0"))," ")</f>
        <v xml:space="preserve"> </v>
      </c>
      <c r="C93" s="65"/>
      <c r="D93" s="71" t="s">
        <v>78</v>
      </c>
      <c r="E93" s="61">
        <v>1</v>
      </c>
      <c r="F93" s="31"/>
      <c r="G93" s="31">
        <f>F93*E93</f>
        <v>0</v>
      </c>
    </row>
    <row r="94" spans="1:7" s="67" customFormat="1">
      <c r="A94" s="81" t="str">
        <f t="shared" si="2"/>
        <v xml:space="preserve"> </v>
      </c>
      <c r="B94" s="82" t="str">
        <f>IF(AND(C94&gt;0,NOT(C94=" "),NOT(C93&gt;0)),1+(COUNTIF($B$3:B93,"&gt;0"))," ")</f>
        <v xml:space="preserve"> </v>
      </c>
      <c r="C94" s="65"/>
      <c r="D94" s="71"/>
      <c r="E94" s="72"/>
      <c r="F94" s="72"/>
      <c r="G94" s="72"/>
    </row>
    <row r="95" spans="1:7" s="67" customFormat="1" ht="40.5" customHeight="1">
      <c r="A95" s="81" t="str">
        <f t="shared" si="2"/>
        <v>3.</v>
      </c>
      <c r="B95" s="82">
        <f>IF(AND(C95&gt;0,NOT(C95=" "),NOT(C94&gt;0)),1+(COUNTIF($B$3:B94,"&gt;0"))," ")</f>
        <v>3</v>
      </c>
      <c r="C95" s="101" t="s">
        <v>508</v>
      </c>
      <c r="D95" s="71"/>
      <c r="E95" s="72"/>
      <c r="F95" s="72"/>
      <c r="G95" s="72"/>
    </row>
    <row r="96" spans="1:7" s="67" customFormat="1">
      <c r="A96" s="81" t="str">
        <f t="shared" si="0"/>
        <v xml:space="preserve"> </v>
      </c>
      <c r="B96" s="82" t="str">
        <f>IF(AND(C96&gt;0,NOT(C96=" "),NOT(C95&gt;0)),1+(COUNTIF($B$3:B95,"&gt;0"))," ")</f>
        <v xml:space="preserve"> </v>
      </c>
      <c r="C96" s="65"/>
      <c r="D96" s="71" t="s">
        <v>82</v>
      </c>
      <c r="E96" s="72">
        <v>52</v>
      </c>
      <c r="F96" s="31"/>
      <c r="G96" s="31">
        <f>F96*E96</f>
        <v>0</v>
      </c>
    </row>
    <row r="97" spans="1:7" s="67" customFormat="1">
      <c r="A97" s="81" t="str">
        <f t="shared" si="0"/>
        <v xml:space="preserve"> </v>
      </c>
      <c r="B97" s="82" t="str">
        <f>IF(AND(C97&gt;0,NOT(C97=" "),NOT(C96&gt;0)),1+(COUNTIF($B$3:B96,"&gt;0"))," ")</f>
        <v xml:space="preserve"> </v>
      </c>
      <c r="C97" s="65"/>
      <c r="D97" s="71"/>
      <c r="E97" s="72"/>
      <c r="F97" s="72"/>
      <c r="G97" s="72"/>
    </row>
    <row r="98" spans="1:7" s="67" customFormat="1" ht="67.5" customHeight="1">
      <c r="A98" s="81" t="str">
        <f t="shared" ref="A98:A100" si="3">IF(OR(B98="",B98= " ")," ",$A$2)</f>
        <v>3.</v>
      </c>
      <c r="B98" s="82">
        <f>IF(AND(C98&gt;0,NOT(C98=" "),NOT(C97&gt;0)),1+(COUNTIF($B$3:B97,"&gt;0"))," ")</f>
        <v>4</v>
      </c>
      <c r="C98" s="100" t="s">
        <v>509</v>
      </c>
      <c r="D98" s="71"/>
      <c r="E98" s="72"/>
      <c r="F98" s="72"/>
      <c r="G98" s="72"/>
    </row>
    <row r="99" spans="1:7" s="67" customFormat="1">
      <c r="A99" s="81" t="str">
        <f t="shared" si="3"/>
        <v xml:space="preserve"> </v>
      </c>
      <c r="B99" s="82" t="str">
        <f>IF(AND(C99&gt;0,NOT(C99=" "),NOT(C98&gt;0)),1+(COUNTIF($B$3:B98,"&gt;0"))," ")</f>
        <v xml:space="preserve"> </v>
      </c>
      <c r="C99" s="65"/>
      <c r="D99" s="71" t="s">
        <v>82</v>
      </c>
      <c r="E99" s="72">
        <v>36</v>
      </c>
      <c r="F99" s="31"/>
      <c r="G99" s="31">
        <f>F99*E99</f>
        <v>0</v>
      </c>
    </row>
    <row r="100" spans="1:7" s="67" customFormat="1">
      <c r="A100" s="81" t="str">
        <f t="shared" si="3"/>
        <v xml:space="preserve"> </v>
      </c>
      <c r="B100" s="82" t="str">
        <f>IF(AND(C100&gt;0,NOT(C100=" "),NOT(C99&gt;0)),1+(COUNTIF($B$3:B99,"&gt;0"))," ")</f>
        <v xml:space="preserve"> </v>
      </c>
      <c r="C100" s="65"/>
      <c r="D100" s="71"/>
      <c r="E100" s="72"/>
      <c r="F100" s="72"/>
      <c r="G100" s="72"/>
    </row>
    <row r="101" spans="1:7" s="67" customFormat="1" ht="42.75" customHeight="1">
      <c r="A101" s="81" t="str">
        <f t="shared" ref="A101" si="4">IF(OR(B101="",B101= " ")," ",$A$2)</f>
        <v>3.</v>
      </c>
      <c r="B101" s="82">
        <f>IF(AND(C101&gt;0,NOT(C101=" "),NOT(C100&gt;0)),1+(COUNTIF($B$3:B100,"&gt;0"))," ")</f>
        <v>5</v>
      </c>
      <c r="C101" s="65" t="s">
        <v>467</v>
      </c>
      <c r="D101" s="71"/>
      <c r="E101" s="72"/>
      <c r="F101" s="72"/>
      <c r="G101" s="72"/>
    </row>
    <row r="102" spans="1:7" s="67" customFormat="1" ht="42" customHeight="1">
      <c r="A102" s="81"/>
      <c r="B102" s="82" t="str">
        <f>IF(AND(C102&gt;0,NOT(C102=" "),NOT(C101&gt;0)),1+(COUNTIF($B$3:B101,"&gt;0"))," ")</f>
        <v xml:space="preserve"> </v>
      </c>
      <c r="C102" s="102" t="s">
        <v>511</v>
      </c>
      <c r="D102" s="71"/>
      <c r="E102" s="72"/>
      <c r="F102" s="72"/>
      <c r="G102" s="72"/>
    </row>
    <row r="103" spans="1:7" s="67" customFormat="1" ht="31.5" customHeight="1">
      <c r="A103" s="81"/>
      <c r="B103" s="82" t="str">
        <f>IF(AND(C103&gt;0,NOT(C103=" "),NOT(C102&gt;0)),1+(COUNTIF($B$3:B102,"&gt;0"))," ")</f>
        <v xml:space="preserve"> </v>
      </c>
      <c r="C103" s="102" t="s">
        <v>510</v>
      </c>
      <c r="D103" s="71"/>
      <c r="E103" s="72"/>
      <c r="F103" s="72"/>
      <c r="G103" s="72"/>
    </row>
    <row r="104" spans="1:7" s="67" customFormat="1" ht="95.25" customHeight="1">
      <c r="A104" s="81"/>
      <c r="B104" s="82" t="str">
        <f>IF(AND(C104&gt;0,NOT(C104=" "),NOT(C103&gt;0)),1+(COUNTIF($B$3:B103,"&gt;0"))," ")</f>
        <v xml:space="preserve"> </v>
      </c>
      <c r="C104" s="102" t="s">
        <v>512</v>
      </c>
      <c r="D104" s="71"/>
      <c r="E104" s="72"/>
      <c r="F104" s="72"/>
      <c r="G104" s="72"/>
    </row>
    <row r="105" spans="1:7" s="67" customFormat="1" ht="13.5" customHeight="1">
      <c r="A105" s="81" t="str">
        <f t="shared" ref="A105:A107" si="5">IF(OR(B105="",B105= " ")," ",$A$2)</f>
        <v xml:space="preserve"> </v>
      </c>
      <c r="B105" s="82" t="str">
        <f>IF(AND(C105&gt;0,NOT(C105=" "),NOT(C104&gt;0)),1+(COUNTIF($B$3:B104,"&gt;0"))," ")</f>
        <v xml:space="preserve"> </v>
      </c>
      <c r="C105" s="65"/>
      <c r="D105" s="71" t="s">
        <v>82</v>
      </c>
      <c r="E105" s="61">
        <v>36</v>
      </c>
      <c r="F105" s="31"/>
      <c r="G105" s="31">
        <f>F105*E105</f>
        <v>0</v>
      </c>
    </row>
    <row r="106" spans="1:7" s="67" customFormat="1">
      <c r="A106" s="81" t="str">
        <f t="shared" si="5"/>
        <v xml:space="preserve"> </v>
      </c>
      <c r="B106" s="82" t="str">
        <f>IF(AND(C106&gt;0,NOT(C106=" "),NOT(C105&gt;0)),1+(COUNTIF($B$3:B105,"&gt;0"))," ")</f>
        <v xml:space="preserve"> </v>
      </c>
      <c r="C106" s="65"/>
      <c r="D106" s="71"/>
      <c r="E106" s="72"/>
      <c r="F106" s="72"/>
      <c r="G106" s="72"/>
    </row>
    <row r="107" spans="1:7" s="67" customFormat="1" ht="120.75" customHeight="1">
      <c r="A107" s="81" t="str">
        <f t="shared" si="5"/>
        <v>3.</v>
      </c>
      <c r="B107" s="82">
        <f>IF(AND(C107&gt;0,NOT(C107=" "),NOT(C106&gt;0)),1+(COUNTIF($B$3:B106,"&gt;0"))," ")</f>
        <v>6</v>
      </c>
      <c r="C107" s="103" t="s">
        <v>176</v>
      </c>
      <c r="D107" s="71"/>
      <c r="E107" s="72"/>
      <c r="F107" s="72"/>
      <c r="G107" s="72"/>
    </row>
    <row r="108" spans="1:7" s="67" customFormat="1">
      <c r="A108" s="81" t="str">
        <f t="shared" ref="A108:A110" si="6">IF(OR(B108="",B108= " ")," ",$A$2)</f>
        <v xml:space="preserve"> </v>
      </c>
      <c r="B108" s="82" t="str">
        <f>IF(AND(C108&gt;0,NOT(C108=" "),NOT(C107&gt;0)),1+(COUNTIF($B$3:B107,"&gt;0"))," ")</f>
        <v xml:space="preserve"> </v>
      </c>
      <c r="C108" s="65"/>
      <c r="D108" s="71" t="s">
        <v>82</v>
      </c>
      <c r="E108" s="72">
        <v>3.5</v>
      </c>
      <c r="F108" s="31"/>
      <c r="G108" s="31">
        <f>F108*E108</f>
        <v>0</v>
      </c>
    </row>
    <row r="109" spans="1:7" s="67" customFormat="1">
      <c r="A109" s="81" t="str">
        <f t="shared" si="6"/>
        <v xml:space="preserve"> </v>
      </c>
      <c r="B109" s="82" t="str">
        <f>IF(AND(C109&gt;0,NOT(C109=" "),NOT(C108&gt;0)),1+(COUNTIF($B$3:B108,"&gt;0"))," ")</f>
        <v xml:space="preserve"> </v>
      </c>
      <c r="C109" s="65"/>
      <c r="D109" s="71"/>
      <c r="E109" s="72"/>
      <c r="F109" s="72"/>
      <c r="G109" s="72"/>
    </row>
    <row r="110" spans="1:7" s="67" customFormat="1" ht="171.75" customHeight="1">
      <c r="A110" s="81" t="str">
        <f t="shared" si="6"/>
        <v>3.</v>
      </c>
      <c r="B110" s="82">
        <f>IF(AND(C110&gt;0,NOT(C110=" "),NOT(C109&gt;0)),1+(COUNTIF($B$3:B109,"&gt;0"))," ")</f>
        <v>7</v>
      </c>
      <c r="C110" s="103" t="s">
        <v>514</v>
      </c>
      <c r="D110" s="71"/>
      <c r="E110" s="72"/>
      <c r="F110" s="72"/>
      <c r="G110" s="72"/>
    </row>
    <row r="111" spans="1:7" s="67" customFormat="1" ht="47.25" customHeight="1">
      <c r="A111" s="81" t="str">
        <f t="shared" ref="A111:A113" si="7">IF(OR(B111="",B111= " ")," ",$A$2)</f>
        <v xml:space="preserve"> </v>
      </c>
      <c r="B111" s="82" t="str">
        <f>IF(AND(C111&gt;0,NOT(C111=" "),NOT(C110&gt;0)),1+(COUNTIF($B$3:B110,"&gt;0"))," ")</f>
        <v xml:space="preserve"> </v>
      </c>
      <c r="C111" s="103" t="s">
        <v>513</v>
      </c>
      <c r="D111" s="71"/>
      <c r="E111" s="72"/>
      <c r="F111" s="72"/>
      <c r="G111" s="72"/>
    </row>
    <row r="112" spans="1:7" s="67" customFormat="1" ht="13.5" customHeight="1">
      <c r="A112" s="81" t="str">
        <f t="shared" si="7"/>
        <v xml:space="preserve"> </v>
      </c>
      <c r="B112" s="82" t="str">
        <f>IF(AND(C112&gt;0,NOT(C112=" "),NOT(C111&gt;0)),1+(COUNTIF($B$3:B111,"&gt;0"))," ")</f>
        <v xml:space="preserve"> </v>
      </c>
      <c r="C112" s="65"/>
      <c r="D112" s="71" t="s">
        <v>82</v>
      </c>
      <c r="E112" s="61">
        <v>16</v>
      </c>
      <c r="F112" s="31"/>
      <c r="G112" s="31">
        <f>F112*E112</f>
        <v>0</v>
      </c>
    </row>
    <row r="113" spans="1:7" s="67" customFormat="1" ht="12.75" customHeight="1">
      <c r="A113" s="81" t="str">
        <f t="shared" si="7"/>
        <v xml:space="preserve"> </v>
      </c>
      <c r="B113" s="82" t="str">
        <f>IF(AND(C113&gt;0,NOT(C113=" "),NOT(C112&gt;0)),1+(COUNTIF($B$3:B112,"&gt;0"))," ")</f>
        <v xml:space="preserve"> </v>
      </c>
      <c r="C113" s="65"/>
      <c r="D113" s="71"/>
      <c r="E113" s="72"/>
      <c r="F113" s="72"/>
      <c r="G113" s="72"/>
    </row>
    <row r="114" spans="1:7">
      <c r="A114" s="141"/>
      <c r="B114" s="70"/>
      <c r="C114" s="65"/>
      <c r="E114" s="72"/>
      <c r="F114" s="72"/>
      <c r="G114" s="72"/>
    </row>
    <row r="115" spans="1:7">
      <c r="A115" s="83" t="str">
        <f>A2</f>
        <v>3.</v>
      </c>
      <c r="B115" s="60"/>
      <c r="C115" s="59" t="s">
        <v>174</v>
      </c>
      <c r="D115" s="58"/>
      <c r="E115" s="57"/>
      <c r="F115" s="57"/>
      <c r="G115" s="78">
        <f>SUM(G85:G114)</f>
        <v>0</v>
      </c>
    </row>
  </sheetData>
  <mergeCells count="35">
    <mergeCell ref="A41:F41"/>
    <mergeCell ref="A42:F42"/>
    <mergeCell ref="A43:F43"/>
    <mergeCell ref="A67:F67"/>
    <mergeCell ref="A68:F68"/>
    <mergeCell ref="A40:F40"/>
    <mergeCell ref="A27:F27"/>
    <mergeCell ref="A28:F28"/>
    <mergeCell ref="A29:F29"/>
    <mergeCell ref="A30:F30"/>
    <mergeCell ref="A31:F31"/>
    <mergeCell ref="A32:F32"/>
    <mergeCell ref="A33:F33"/>
    <mergeCell ref="A34:F34"/>
    <mergeCell ref="A36:F36"/>
    <mergeCell ref="A38:F38"/>
    <mergeCell ref="A39:F39"/>
    <mergeCell ref="A26:F26"/>
    <mergeCell ref="A12:F12"/>
    <mergeCell ref="A13:F13"/>
    <mergeCell ref="A14:F14"/>
    <mergeCell ref="A15:F15"/>
    <mergeCell ref="A16:F16"/>
    <mergeCell ref="A17:F17"/>
    <mergeCell ref="A19:F19"/>
    <mergeCell ref="A21:F21"/>
    <mergeCell ref="A22:F22"/>
    <mergeCell ref="A23:F23"/>
    <mergeCell ref="A25:F25"/>
    <mergeCell ref="A11:F11"/>
    <mergeCell ref="A5:F5"/>
    <mergeCell ref="A6:F6"/>
    <mergeCell ref="A8:F8"/>
    <mergeCell ref="A9:F9"/>
    <mergeCell ref="A10:F10"/>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3" manualBreakCount="3">
    <brk id="34" max="6" man="1"/>
    <brk id="83" max="6" man="1"/>
    <brk id="99"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9"/>
  <sheetViews>
    <sheetView view="pageBreakPreview" topLeftCell="A25" zoomScaleNormal="100" zoomScaleSheetLayoutView="100" workbookViewId="0">
      <selection activeCell="F45" sqref="F45:F57"/>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4</v>
      </c>
      <c r="B2" s="62"/>
      <c r="C2" s="29" t="s">
        <v>469</v>
      </c>
    </row>
    <row r="3" spans="1:11">
      <c r="B3" s="62"/>
      <c r="C3" s="29"/>
    </row>
    <row r="4" spans="1:11">
      <c r="B4" s="62"/>
      <c r="C4" s="29" t="s">
        <v>79</v>
      </c>
    </row>
    <row r="5" spans="1:11">
      <c r="B5" s="62"/>
      <c r="C5" s="29"/>
    </row>
    <row r="6" spans="1:11" s="139" customFormat="1" ht="26.25" customHeight="1">
      <c r="A6" s="199" t="s">
        <v>470</v>
      </c>
      <c r="B6" s="199"/>
      <c r="C6" s="199"/>
      <c r="D6" s="199"/>
      <c r="E6" s="199"/>
      <c r="F6" s="199"/>
      <c r="G6" s="133"/>
      <c r="I6" s="61"/>
      <c r="J6" s="61"/>
      <c r="K6" s="61"/>
    </row>
    <row r="7" spans="1:11" s="139" customFormat="1" ht="13.5" customHeight="1">
      <c r="A7" s="133"/>
      <c r="B7" s="133"/>
      <c r="C7" s="133"/>
      <c r="D7" s="133"/>
      <c r="E7" s="133"/>
      <c r="F7" s="133"/>
      <c r="G7" s="133"/>
      <c r="I7" s="61"/>
      <c r="J7" s="61"/>
      <c r="K7" s="61"/>
    </row>
    <row r="8" spans="1:11" s="138" customFormat="1" ht="30.75" customHeight="1">
      <c r="A8" s="199" t="s">
        <v>471</v>
      </c>
      <c r="B8" s="199"/>
      <c r="C8" s="199"/>
      <c r="D8" s="199"/>
      <c r="E8" s="199"/>
      <c r="F8" s="199"/>
      <c r="G8" s="133"/>
      <c r="I8" s="61"/>
      <c r="J8" s="61"/>
      <c r="K8" s="61"/>
    </row>
    <row r="9" spans="1:11" s="138" customFormat="1" ht="25.5" customHeight="1">
      <c r="A9" s="199"/>
      <c r="B9" s="199"/>
      <c r="C9" s="199"/>
      <c r="D9" s="199"/>
      <c r="E9" s="199"/>
      <c r="F9" s="199"/>
      <c r="G9" s="133"/>
      <c r="I9" s="61"/>
      <c r="J9" s="61"/>
      <c r="K9" s="61"/>
    </row>
    <row r="10" spans="1:11" s="139" customFormat="1">
      <c r="A10" s="138"/>
      <c r="B10" s="138"/>
      <c r="C10" s="138"/>
      <c r="F10" s="134"/>
      <c r="G10" s="135"/>
      <c r="I10" s="61"/>
      <c r="J10" s="61"/>
      <c r="K10" s="61"/>
    </row>
    <row r="11" spans="1:11" s="138" customFormat="1" ht="28.5" customHeight="1">
      <c r="A11" s="199" t="s">
        <v>472</v>
      </c>
      <c r="B11" s="199"/>
      <c r="C11" s="199"/>
      <c r="D11" s="199"/>
      <c r="E11" s="199"/>
      <c r="F11" s="199"/>
      <c r="G11" s="133"/>
      <c r="I11" s="61"/>
      <c r="J11" s="61"/>
      <c r="K11" s="61"/>
    </row>
    <row r="12" spans="1:11" s="139" customFormat="1">
      <c r="A12" s="138"/>
      <c r="B12" s="138"/>
      <c r="C12" s="138"/>
      <c r="F12" s="134"/>
      <c r="G12" s="135"/>
      <c r="I12" s="61"/>
      <c r="J12" s="61"/>
      <c r="K12" s="61"/>
    </row>
    <row r="13" spans="1:11" s="139" customFormat="1" ht="27" customHeight="1">
      <c r="A13" s="199" t="s">
        <v>473</v>
      </c>
      <c r="B13" s="199"/>
      <c r="C13" s="199"/>
      <c r="D13" s="199"/>
      <c r="E13" s="199"/>
      <c r="F13" s="199"/>
      <c r="G13" s="135"/>
      <c r="I13" s="61"/>
      <c r="J13" s="61"/>
      <c r="K13" s="61"/>
    </row>
    <row r="14" spans="1:11" s="139" customFormat="1">
      <c r="A14" s="136"/>
      <c r="B14" s="136"/>
      <c r="C14" s="136"/>
      <c r="D14" s="137"/>
      <c r="E14" s="137"/>
      <c r="F14" s="133"/>
      <c r="G14" s="135"/>
      <c r="I14" s="61"/>
      <c r="J14" s="61"/>
      <c r="K14" s="61"/>
    </row>
    <row r="15" spans="1:11" s="139" customFormat="1">
      <c r="A15" s="138" t="s">
        <v>474</v>
      </c>
      <c r="B15" s="138"/>
      <c r="C15" s="138"/>
      <c r="F15" s="134"/>
      <c r="G15" s="135"/>
      <c r="I15" s="61"/>
      <c r="J15" s="61"/>
      <c r="K15" s="61"/>
    </row>
    <row r="16" spans="1:11" s="139" customFormat="1">
      <c r="A16" s="138"/>
      <c r="B16" s="138"/>
      <c r="C16" s="138"/>
      <c r="F16" s="134"/>
      <c r="G16" s="135"/>
      <c r="I16" s="61"/>
      <c r="J16" s="61"/>
      <c r="K16" s="61"/>
    </row>
    <row r="17" spans="1:11" s="139" customFormat="1">
      <c r="A17" s="138" t="s">
        <v>475</v>
      </c>
      <c r="B17" s="138"/>
      <c r="C17" s="138"/>
      <c r="F17" s="134"/>
      <c r="G17" s="135"/>
      <c r="I17" s="61"/>
      <c r="J17" s="61"/>
      <c r="K17" s="61"/>
    </row>
    <row r="18" spans="1:11" s="139" customFormat="1">
      <c r="A18" s="138"/>
      <c r="B18" s="138"/>
      <c r="C18" s="138"/>
      <c r="F18" s="134"/>
      <c r="G18" s="135"/>
      <c r="I18" s="61"/>
      <c r="J18" s="61"/>
      <c r="K18" s="61"/>
    </row>
    <row r="19" spans="1:11" s="139" customFormat="1">
      <c r="A19" s="138" t="s">
        <v>476</v>
      </c>
      <c r="B19" s="138"/>
      <c r="C19" s="138"/>
      <c r="F19" s="134"/>
      <c r="G19" s="135"/>
      <c r="I19" s="61"/>
      <c r="J19" s="61"/>
      <c r="K19" s="61"/>
    </row>
    <row r="20" spans="1:11" s="139" customFormat="1">
      <c r="A20" s="138"/>
      <c r="B20" s="138"/>
      <c r="C20" s="138"/>
      <c r="F20" s="134"/>
      <c r="G20" s="135"/>
      <c r="I20" s="61"/>
      <c r="J20" s="61"/>
      <c r="K20" s="61"/>
    </row>
    <row r="21" spans="1:11" s="139" customFormat="1" ht="12" customHeight="1">
      <c r="A21" s="199" t="s">
        <v>477</v>
      </c>
      <c r="B21" s="199"/>
      <c r="C21" s="199"/>
      <c r="D21" s="199"/>
      <c r="E21" s="199"/>
      <c r="F21" s="199"/>
      <c r="G21" s="133"/>
      <c r="I21" s="61"/>
      <c r="J21" s="61"/>
      <c r="K21" s="61"/>
    </row>
    <row r="22" spans="1:11" s="139" customFormat="1">
      <c r="A22" s="199"/>
      <c r="B22" s="199"/>
      <c r="C22" s="199"/>
      <c r="D22" s="199"/>
      <c r="E22" s="199"/>
      <c r="F22" s="199"/>
      <c r="G22" s="133"/>
      <c r="I22" s="61"/>
      <c r="J22" s="61"/>
      <c r="K22" s="61"/>
    </row>
    <row r="23" spans="1:11" s="139" customFormat="1">
      <c r="A23" s="138"/>
      <c r="B23" s="138"/>
      <c r="C23" s="138"/>
      <c r="F23" s="134"/>
      <c r="G23" s="135"/>
      <c r="I23" s="61"/>
      <c r="J23" s="61"/>
      <c r="K23" s="61"/>
    </row>
    <row r="24" spans="1:11" s="139" customFormat="1" ht="12" customHeight="1">
      <c r="A24" s="199" t="s">
        <v>478</v>
      </c>
      <c r="B24" s="199"/>
      <c r="C24" s="199"/>
      <c r="D24" s="199"/>
      <c r="E24" s="199"/>
      <c r="F24" s="199"/>
      <c r="G24" s="133"/>
      <c r="I24" s="61"/>
      <c r="J24" s="61"/>
      <c r="K24" s="61"/>
    </row>
    <row r="25" spans="1:11" s="139" customFormat="1">
      <c r="A25" s="199"/>
      <c r="B25" s="199"/>
      <c r="C25" s="199"/>
      <c r="D25" s="199"/>
      <c r="E25" s="199"/>
      <c r="F25" s="199"/>
      <c r="G25" s="133"/>
      <c r="I25" s="61"/>
      <c r="J25" s="61"/>
      <c r="K25" s="61"/>
    </row>
    <row r="26" spans="1:11" s="139" customFormat="1">
      <c r="A26" s="199"/>
      <c r="B26" s="199"/>
      <c r="C26" s="199"/>
      <c r="D26" s="199"/>
      <c r="E26" s="199"/>
      <c r="F26" s="199"/>
      <c r="G26" s="133"/>
      <c r="I26" s="61"/>
      <c r="J26" s="61"/>
      <c r="K26" s="61"/>
    </row>
    <row r="27" spans="1:11" s="139" customFormat="1" ht="29.25" customHeight="1">
      <c r="A27" s="199"/>
      <c r="B27" s="199"/>
      <c r="C27" s="199"/>
      <c r="D27" s="199"/>
      <c r="E27" s="199"/>
      <c r="F27" s="199"/>
      <c r="G27" s="133"/>
      <c r="I27" s="61"/>
      <c r="J27" s="61"/>
      <c r="K27" s="61"/>
    </row>
    <row r="28" spans="1:11" s="139" customFormat="1">
      <c r="A28" s="138"/>
      <c r="B28" s="138"/>
      <c r="C28" s="138"/>
      <c r="F28" s="134"/>
      <c r="G28" s="135"/>
      <c r="I28" s="61"/>
      <c r="J28" s="61"/>
      <c r="K28" s="61"/>
    </row>
    <row r="29" spans="1:11" s="139" customFormat="1" ht="12" customHeight="1">
      <c r="A29" s="199" t="s">
        <v>479</v>
      </c>
      <c r="B29" s="199"/>
      <c r="C29" s="199"/>
      <c r="D29" s="199"/>
      <c r="E29" s="199"/>
      <c r="F29" s="199"/>
      <c r="G29" s="133"/>
      <c r="I29" s="61"/>
      <c r="J29" s="61"/>
      <c r="K29" s="61"/>
    </row>
    <row r="30" spans="1:11" s="139" customFormat="1">
      <c r="A30" s="199"/>
      <c r="B30" s="199"/>
      <c r="C30" s="199"/>
      <c r="D30" s="199"/>
      <c r="E30" s="199"/>
      <c r="F30" s="199"/>
      <c r="G30" s="133"/>
      <c r="I30" s="61"/>
      <c r="J30" s="61"/>
      <c r="K30" s="61"/>
    </row>
    <row r="31" spans="1:11" s="139" customFormat="1">
      <c r="A31" s="136"/>
      <c r="B31" s="136"/>
      <c r="C31" s="136"/>
      <c r="D31" s="137"/>
      <c r="E31" s="137"/>
      <c r="F31" s="133"/>
      <c r="G31" s="135"/>
      <c r="I31" s="61"/>
      <c r="J31" s="61"/>
      <c r="K31" s="61"/>
    </row>
    <row r="32" spans="1:11" s="139" customFormat="1">
      <c r="A32" s="138" t="s">
        <v>480</v>
      </c>
      <c r="B32" s="138"/>
      <c r="C32" s="138"/>
      <c r="F32" s="134"/>
      <c r="G32" s="135"/>
      <c r="I32" s="61"/>
      <c r="J32" s="61"/>
      <c r="K32" s="61"/>
    </row>
    <row r="33" spans="1:11" s="139" customFormat="1">
      <c r="A33" s="138"/>
      <c r="B33" s="138"/>
      <c r="C33" s="138"/>
      <c r="F33" s="134"/>
      <c r="G33" s="135"/>
      <c r="I33" s="61"/>
      <c r="J33" s="61"/>
      <c r="K33" s="61"/>
    </row>
    <row r="34" spans="1:11" s="139" customFormat="1">
      <c r="A34" s="138" t="s">
        <v>481</v>
      </c>
      <c r="B34" s="138"/>
      <c r="C34" s="138"/>
      <c r="F34" s="134"/>
      <c r="G34" s="135"/>
      <c r="I34" s="61"/>
      <c r="J34" s="61"/>
      <c r="K34" s="61"/>
    </row>
    <row r="35" spans="1:11" s="139" customFormat="1">
      <c r="A35" s="138" t="s">
        <v>482</v>
      </c>
      <c r="B35" s="138"/>
      <c r="C35" s="138"/>
      <c r="F35" s="134"/>
      <c r="G35" s="135"/>
      <c r="I35" s="61"/>
      <c r="J35" s="61"/>
      <c r="K35" s="61"/>
    </row>
    <row r="36" spans="1:11" s="139" customFormat="1">
      <c r="A36" s="138" t="s">
        <v>483</v>
      </c>
      <c r="B36" s="138"/>
      <c r="C36" s="138"/>
      <c r="F36" s="134"/>
      <c r="G36" s="135"/>
      <c r="I36" s="61"/>
      <c r="J36" s="61"/>
      <c r="K36" s="61"/>
    </row>
    <row r="37" spans="1:11" s="139" customFormat="1">
      <c r="A37" s="201" t="s">
        <v>484</v>
      </c>
      <c r="B37" s="201"/>
      <c r="C37" s="201"/>
      <c r="D37" s="201"/>
      <c r="E37" s="201"/>
      <c r="F37" s="201"/>
      <c r="G37" s="135"/>
      <c r="I37" s="61"/>
      <c r="J37" s="61"/>
      <c r="K37" s="61"/>
    </row>
    <row r="38" spans="1:11" s="139" customFormat="1">
      <c r="A38" s="200" t="s">
        <v>485</v>
      </c>
      <c r="B38" s="200"/>
      <c r="C38" s="200"/>
      <c r="D38" s="200"/>
      <c r="E38" s="200"/>
      <c r="F38" s="200"/>
      <c r="G38" s="134"/>
      <c r="I38" s="61"/>
      <c r="J38" s="61"/>
      <c r="K38" s="61"/>
    </row>
    <row r="39" spans="1:11" s="139" customFormat="1">
      <c r="A39" s="200" t="s">
        <v>486</v>
      </c>
      <c r="B39" s="200"/>
      <c r="C39" s="200"/>
      <c r="D39" s="200"/>
      <c r="E39" s="200"/>
      <c r="F39" s="200"/>
      <c r="G39" s="134"/>
      <c r="I39" s="61"/>
      <c r="J39" s="61"/>
      <c r="K39" s="61"/>
    </row>
    <row r="40" spans="1:11" s="139" customFormat="1">
      <c r="A40" s="200" t="s">
        <v>487</v>
      </c>
      <c r="B40" s="200"/>
      <c r="C40" s="200"/>
      <c r="D40" s="200"/>
      <c r="E40" s="200"/>
      <c r="F40" s="200"/>
      <c r="G40" s="134"/>
      <c r="I40" s="61"/>
      <c r="J40" s="61"/>
      <c r="K40" s="61"/>
    </row>
    <row r="41" spans="1:11" s="139" customFormat="1">
      <c r="A41" s="200" t="s">
        <v>488</v>
      </c>
      <c r="B41" s="200"/>
      <c r="C41" s="200"/>
      <c r="D41" s="200"/>
      <c r="E41" s="200"/>
      <c r="F41" s="200"/>
      <c r="G41" s="134"/>
      <c r="I41" s="61"/>
      <c r="J41" s="61"/>
      <c r="K41" s="61"/>
    </row>
    <row r="42" spans="1:11" s="144" customFormat="1" ht="12" customHeight="1">
      <c r="A42" s="106"/>
      <c r="B42" s="93"/>
      <c r="C42" s="106"/>
      <c r="D42" s="106"/>
      <c r="E42" s="106"/>
      <c r="F42" s="106"/>
      <c r="I42" s="61"/>
      <c r="J42" s="61"/>
      <c r="K42" s="61"/>
    </row>
    <row r="43" spans="1:11">
      <c r="B43" s="62"/>
      <c r="C43" s="29"/>
    </row>
    <row r="44" spans="1:11">
      <c r="A44" s="81" t="str">
        <f>IF(OR(B44="",B44= " ")," ",$A$2)</f>
        <v xml:space="preserve"> </v>
      </c>
      <c r="B44" s="82" t="str">
        <f>IF(AND(C44&gt;0,NOT(C44=" "),NOT(C3&gt;0)),1+(COUNTIF($B3:B$3,"&gt;0"))," ")</f>
        <v xml:space="preserve"> </v>
      </c>
      <c r="C44" s="29"/>
    </row>
    <row r="45" spans="1:11" s="67" customFormat="1" ht="80.25" customHeight="1">
      <c r="A45" s="81" t="str">
        <f t="shared" ref="A45:A47" si="0">IF(OR(B45="",B45= " ")," ",$A$2)</f>
        <v>4.</v>
      </c>
      <c r="B45" s="82">
        <f>IF(AND(C45&gt;0,NOT(C45=" "),NOT(C44&gt;0)),1+(COUNTIF($B$3:B44,"&gt;0"))," ")</f>
        <v>1</v>
      </c>
      <c r="C45" s="115" t="s">
        <v>489</v>
      </c>
      <c r="D45" s="71"/>
      <c r="E45" s="72"/>
      <c r="F45" s="72"/>
      <c r="G45" s="72"/>
      <c r="I45" s="61"/>
      <c r="J45" s="61"/>
      <c r="K45" s="61"/>
    </row>
    <row r="46" spans="1:11" s="67" customFormat="1" ht="13.5" customHeight="1">
      <c r="A46" s="81" t="str">
        <f t="shared" si="0"/>
        <v xml:space="preserve"> </v>
      </c>
      <c r="B46" s="82" t="str">
        <f>IF(AND(C46&gt;0,NOT(C46=" "),NOT(C45&gt;0)),1+(COUNTIF($B$3:B45,"&gt;0"))," ")</f>
        <v xml:space="preserve"> </v>
      </c>
      <c r="C46" s="107"/>
      <c r="D46" s="71" t="s">
        <v>82</v>
      </c>
      <c r="E46" s="61">
        <v>36</v>
      </c>
      <c r="F46" s="31"/>
      <c r="G46" s="31">
        <f>F46*E46</f>
        <v>0</v>
      </c>
      <c r="I46" s="61"/>
      <c r="J46" s="61"/>
      <c r="K46" s="61"/>
    </row>
    <row r="47" spans="1:11" s="67" customFormat="1">
      <c r="A47" s="81" t="str">
        <f t="shared" si="0"/>
        <v xml:space="preserve"> </v>
      </c>
      <c r="B47" s="82" t="str">
        <f>IF(AND(C47&gt;0,NOT(C47=" "),NOT(C46&gt;0)),1+(COUNTIF($B$3:B46,"&gt;0"))," ")</f>
        <v xml:space="preserve"> </v>
      </c>
      <c r="C47" s="65"/>
      <c r="D47" s="71"/>
      <c r="E47" s="72"/>
      <c r="F47" s="72"/>
      <c r="G47" s="72"/>
      <c r="I47" s="61"/>
      <c r="J47" s="61"/>
      <c r="K47" s="61"/>
    </row>
    <row r="48" spans="1:11" s="67" customFormat="1" ht="41.25" customHeight="1">
      <c r="A48" s="81" t="str">
        <f t="shared" ref="A48" si="1">IF(OR(B48="",B48= " ")," ",$A$2)</f>
        <v>4.</v>
      </c>
      <c r="B48" s="82">
        <f>IF(AND(C48&gt;0,NOT(C48=" "),NOT(C47&gt;0)),1+(COUNTIF($B$3:B47,"&gt;0"))," ")</f>
        <v>2</v>
      </c>
      <c r="C48" s="140" t="s">
        <v>466</v>
      </c>
      <c r="D48" s="71"/>
      <c r="E48" s="72"/>
      <c r="F48" s="72"/>
      <c r="G48" s="72"/>
      <c r="I48" s="61"/>
      <c r="J48" s="61"/>
      <c r="K48" s="61"/>
    </row>
    <row r="49" spans="1:11" s="67" customFormat="1" ht="13.5" customHeight="1">
      <c r="A49" s="81" t="str">
        <f t="shared" ref="A49:A50" si="2">IF(OR(B49="",B49= " ")," ",$A$2)</f>
        <v xml:space="preserve"> </v>
      </c>
      <c r="B49" s="82" t="str">
        <f>IF(AND(C49&gt;0,NOT(C49=" "),NOT(C48&gt;0)),1+(COUNTIF($B$3:B48,"&gt;0"))," ")</f>
        <v xml:space="preserve"> </v>
      </c>
      <c r="C49" s="107"/>
      <c r="D49" s="71" t="s">
        <v>81</v>
      </c>
      <c r="E49" s="61">
        <v>6</v>
      </c>
      <c r="F49" s="31"/>
      <c r="G49" s="31">
        <f>F49*E49</f>
        <v>0</v>
      </c>
      <c r="I49" s="61"/>
      <c r="J49" s="61"/>
      <c r="K49" s="61"/>
    </row>
    <row r="50" spans="1:11" s="67" customFormat="1">
      <c r="A50" s="81" t="str">
        <f t="shared" si="2"/>
        <v xml:space="preserve"> </v>
      </c>
      <c r="B50" s="82" t="str">
        <f>IF(AND(C50&gt;0,NOT(C50=" "),NOT(C49&gt;0)),1+(COUNTIF($B$3:B49,"&gt;0"))," ")</f>
        <v xml:space="preserve"> </v>
      </c>
      <c r="C50" s="65"/>
      <c r="D50" s="71"/>
      <c r="E50" s="72"/>
      <c r="F50" s="72"/>
      <c r="G50" s="72"/>
      <c r="I50" s="61"/>
      <c r="J50" s="61"/>
      <c r="K50" s="61"/>
    </row>
    <row r="51" spans="1:11" s="67" customFormat="1" ht="54" customHeight="1">
      <c r="A51" s="81" t="str">
        <f t="shared" ref="A51:A53" si="3">IF(OR(B51="",B51= " ")," ",$A$2)</f>
        <v>4.</v>
      </c>
      <c r="B51" s="82">
        <f>IF(AND(C51&gt;0,NOT(C51=" "),NOT(C50&gt;0)),1+(COUNTIF($B$3:B50,"&gt;0"))," ")</f>
        <v>3</v>
      </c>
      <c r="C51" s="140" t="s">
        <v>313</v>
      </c>
      <c r="D51" s="71"/>
      <c r="E51" s="72"/>
      <c r="F51" s="72"/>
      <c r="G51" s="72"/>
      <c r="I51" s="61"/>
      <c r="J51" s="61"/>
      <c r="K51" s="61"/>
    </row>
    <row r="52" spans="1:11" s="67" customFormat="1" ht="13.5" customHeight="1">
      <c r="A52" s="81" t="str">
        <f t="shared" si="3"/>
        <v xml:space="preserve"> </v>
      </c>
      <c r="B52" s="82" t="str">
        <f>IF(AND(C52&gt;0,NOT(C52=" "),NOT(C51&gt;0)),1+(COUNTIF($B$3:B51,"&gt;0"))," ")</f>
        <v xml:space="preserve"> </v>
      </c>
      <c r="C52" s="107"/>
      <c r="D52" s="71" t="s">
        <v>78</v>
      </c>
      <c r="E52" s="61">
        <v>1</v>
      </c>
      <c r="F52" s="31"/>
      <c r="G52" s="31">
        <f>F52*E52</f>
        <v>0</v>
      </c>
      <c r="I52" s="61"/>
      <c r="J52" s="61"/>
      <c r="K52" s="61"/>
    </row>
    <row r="53" spans="1:11" s="67" customFormat="1">
      <c r="A53" s="81" t="str">
        <f t="shared" si="3"/>
        <v xml:space="preserve"> </v>
      </c>
      <c r="B53" s="82" t="str">
        <f>IF(AND(C53&gt;0,NOT(C53=" "),NOT(C52&gt;0)),1+(COUNTIF($B$3:B52,"&gt;0"))," ")</f>
        <v xml:space="preserve"> </v>
      </c>
      <c r="C53" s="65"/>
      <c r="D53" s="71"/>
      <c r="E53" s="72"/>
      <c r="F53" s="72"/>
      <c r="G53" s="72"/>
      <c r="I53" s="61"/>
      <c r="J53" s="61"/>
      <c r="K53" s="61"/>
    </row>
    <row r="54" spans="1:11" s="67" customFormat="1" ht="67.5" customHeight="1">
      <c r="A54" s="81" t="str">
        <f t="shared" ref="A54:A57" si="4">IF(OR(B54="",B54= " ")," ",$A$2)</f>
        <v>4.</v>
      </c>
      <c r="B54" s="82">
        <f>IF(AND(C54&gt;0,NOT(C54=" "),NOT(C53&gt;0)),1+(COUNTIF($B$3:B53,"&gt;0"))," ")</f>
        <v>4</v>
      </c>
      <c r="C54" s="125" t="s">
        <v>314</v>
      </c>
      <c r="D54" s="71"/>
      <c r="E54" s="72"/>
      <c r="F54" s="72"/>
      <c r="G54" s="72"/>
      <c r="I54" s="61"/>
      <c r="J54" s="61"/>
      <c r="K54" s="61"/>
    </row>
    <row r="55" spans="1:11" s="67" customFormat="1" ht="13.5" customHeight="1">
      <c r="A55" s="81" t="str">
        <f t="shared" si="4"/>
        <v xml:space="preserve"> </v>
      </c>
      <c r="B55" s="82" t="str">
        <f>IF(AND(C55&gt;0,NOT(C55=" "),NOT(C54&gt;0)),1+(COUNTIF($B$3:B54,"&gt;0"))," ")</f>
        <v xml:space="preserve"> </v>
      </c>
      <c r="C55" s="107" t="s">
        <v>315</v>
      </c>
      <c r="D55" s="71" t="s">
        <v>82</v>
      </c>
      <c r="E55" s="61">
        <v>40</v>
      </c>
      <c r="F55" s="31"/>
      <c r="G55" s="31">
        <f>F55*E55</f>
        <v>0</v>
      </c>
      <c r="I55" s="61"/>
      <c r="J55" s="61"/>
      <c r="K55" s="61"/>
    </row>
    <row r="56" spans="1:11" s="67" customFormat="1" ht="13.5" customHeight="1">
      <c r="A56" s="81" t="str">
        <f t="shared" ref="A56" si="5">IF(OR(B56="",B56= " ")," ",$A$2)</f>
        <v xml:space="preserve"> </v>
      </c>
      <c r="B56" s="82" t="str">
        <f>IF(AND(C56&gt;0,NOT(C56=" "),NOT(C55&gt;0)),1+(COUNTIF($B$3:B55,"&gt;0"))," ")</f>
        <v xml:space="preserve"> </v>
      </c>
      <c r="C56" s="107" t="s">
        <v>316</v>
      </c>
      <c r="D56" s="71" t="s">
        <v>82</v>
      </c>
      <c r="E56" s="61">
        <v>40</v>
      </c>
      <c r="F56" s="31"/>
      <c r="G56" s="31">
        <f>F56*E56</f>
        <v>0</v>
      </c>
      <c r="I56" s="61"/>
      <c r="J56" s="61"/>
      <c r="K56" s="61"/>
    </row>
    <row r="57" spans="1:11" s="67" customFormat="1">
      <c r="A57" s="81" t="str">
        <f t="shared" si="4"/>
        <v xml:space="preserve"> </v>
      </c>
      <c r="B57" s="82" t="str">
        <f>IF(AND(C57&gt;0,NOT(C57=" "),NOT(C55&gt;0)),1+(COUNTIF($B$3:B55,"&gt;0"))," ")</f>
        <v xml:space="preserve"> </v>
      </c>
      <c r="C57" s="65"/>
      <c r="D57" s="71"/>
      <c r="E57" s="72"/>
      <c r="F57" s="72"/>
      <c r="G57" s="72"/>
      <c r="I57" s="61"/>
      <c r="J57" s="61"/>
      <c r="K57" s="61"/>
    </row>
    <row r="58" spans="1:11">
      <c r="A58" s="141"/>
      <c r="B58" s="70"/>
      <c r="C58" s="65"/>
      <c r="E58" s="72"/>
      <c r="F58" s="72"/>
      <c r="G58" s="72"/>
    </row>
    <row r="59" spans="1:11">
      <c r="A59" s="83" t="str">
        <f>A2</f>
        <v>4.</v>
      </c>
      <c r="B59" s="60"/>
      <c r="C59" s="59" t="s">
        <v>468</v>
      </c>
      <c r="D59" s="58"/>
      <c r="E59" s="57"/>
      <c r="F59" s="57"/>
      <c r="G59" s="78">
        <f>SUM(G45:G58)</f>
        <v>0</v>
      </c>
    </row>
  </sheetData>
  <mergeCells count="12">
    <mergeCell ref="A41:F41"/>
    <mergeCell ref="A13:F13"/>
    <mergeCell ref="A21:F22"/>
    <mergeCell ref="A24:F27"/>
    <mergeCell ref="A29:F30"/>
    <mergeCell ref="A37:F37"/>
    <mergeCell ref="A38:F38"/>
    <mergeCell ref="A6:F6"/>
    <mergeCell ref="A11:F11"/>
    <mergeCell ref="A8:F9"/>
    <mergeCell ref="A39:F39"/>
    <mergeCell ref="A40:F40"/>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42" max="6"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4A6D6-425B-4FDC-92D0-5FC073996702}">
  <dimension ref="A1:G24"/>
  <sheetViews>
    <sheetView view="pageBreakPreview" zoomScaleNormal="100" zoomScaleSheetLayoutView="100" workbookViewId="0">
      <selection activeCell="F18" sqref="F18:F21"/>
    </sheetView>
  </sheetViews>
  <sheetFormatPr defaultColWidth="9.140625" defaultRowHeight="12.75"/>
  <cols>
    <col min="1" max="1" width="4.28515625" style="155" customWidth="1"/>
    <col min="2" max="2" width="5.140625" style="184" customWidth="1"/>
    <col min="3" max="3" width="40.7109375" style="155" customWidth="1"/>
    <col min="4" max="4" width="7.28515625" style="157" customWidth="1"/>
    <col min="5" max="5" width="10.28515625" style="158" customWidth="1"/>
    <col min="6" max="6" width="10.7109375" style="159" customWidth="1"/>
    <col min="7" max="7" width="12.7109375" style="159" customWidth="1"/>
    <col min="8" max="16384" width="9.140625" style="155"/>
  </cols>
  <sheetData>
    <row r="1" spans="1:7">
      <c r="B1" s="156"/>
    </row>
    <row r="2" spans="1:7">
      <c r="A2" s="160" t="s">
        <v>5</v>
      </c>
      <c r="B2" s="161"/>
      <c r="C2" s="162" t="s">
        <v>519</v>
      </c>
    </row>
    <row r="3" spans="1:7">
      <c r="B3" s="161"/>
      <c r="C3" s="162"/>
    </row>
    <row r="4" spans="1:7">
      <c r="B4" s="161"/>
      <c r="C4" s="162" t="s">
        <v>79</v>
      </c>
    </row>
    <row r="5" spans="1:7">
      <c r="B5" s="161"/>
      <c r="C5" s="162"/>
    </row>
    <row r="6" spans="1:7" s="148" customFormat="1" ht="16.899999999999999" customHeight="1">
      <c r="A6" s="163" t="s">
        <v>520</v>
      </c>
      <c r="B6" s="123"/>
      <c r="D6" s="164"/>
      <c r="E6" s="86"/>
      <c r="F6" s="86"/>
      <c r="G6" s="165"/>
    </row>
    <row r="7" spans="1:7" s="148" customFormat="1" ht="16.149999999999999" customHeight="1">
      <c r="A7" s="166" t="s">
        <v>521</v>
      </c>
      <c r="B7" s="123"/>
      <c r="C7" s="167"/>
      <c r="D7" s="164"/>
      <c r="E7" s="86"/>
      <c r="F7" s="86"/>
      <c r="G7" s="165"/>
    </row>
    <row r="8" spans="1:7" s="148" customFormat="1" ht="15.6" customHeight="1">
      <c r="A8" s="166" t="s">
        <v>522</v>
      </c>
      <c r="B8" s="123"/>
      <c r="D8" s="164"/>
      <c r="E8" s="86"/>
      <c r="F8" s="86"/>
      <c r="G8" s="165"/>
    </row>
    <row r="9" spans="1:7" s="123" customFormat="1" ht="219" customHeight="1">
      <c r="A9" s="202" t="s">
        <v>547</v>
      </c>
      <c r="B9" s="202"/>
      <c r="C9" s="202"/>
      <c r="D9" s="202"/>
      <c r="E9" s="202"/>
      <c r="F9" s="202"/>
      <c r="G9" s="168"/>
    </row>
    <row r="10" spans="1:7" s="123" customFormat="1">
      <c r="A10" s="169" t="s">
        <v>549</v>
      </c>
      <c r="C10" s="87"/>
      <c r="D10" s="88"/>
      <c r="E10" s="147"/>
      <c r="F10" s="147"/>
      <c r="G10" s="168"/>
    </row>
    <row r="11" spans="1:7" s="123" customFormat="1">
      <c r="A11" s="169"/>
      <c r="C11" s="87"/>
      <c r="D11" s="88"/>
      <c r="E11" s="147"/>
      <c r="F11" s="147"/>
      <c r="G11" s="168"/>
    </row>
    <row r="12" spans="1:7" s="123" customFormat="1" ht="26.25" customHeight="1">
      <c r="A12" s="203" t="s">
        <v>523</v>
      </c>
      <c r="B12" s="203"/>
      <c r="C12" s="203"/>
      <c r="D12" s="203"/>
      <c r="E12" s="203"/>
      <c r="F12" s="203"/>
      <c r="G12" s="168"/>
    </row>
    <row r="13" spans="1:7" s="123" customFormat="1">
      <c r="A13" s="169"/>
      <c r="C13" s="87"/>
      <c r="D13" s="88"/>
      <c r="E13" s="147"/>
      <c r="F13" s="147"/>
      <c r="G13" s="168"/>
    </row>
    <row r="14" spans="1:7" s="123" customFormat="1">
      <c r="A14" s="204" t="s">
        <v>524</v>
      </c>
      <c r="B14" s="204"/>
      <c r="C14" s="204"/>
      <c r="D14" s="204"/>
      <c r="E14" s="204"/>
      <c r="F14" s="204"/>
      <c r="G14" s="168"/>
    </row>
    <row r="15" spans="1:7" s="123" customFormat="1">
      <c r="A15" s="169"/>
      <c r="C15" s="87"/>
      <c r="D15" s="88"/>
      <c r="E15" s="147"/>
      <c r="F15" s="147"/>
      <c r="G15" s="168"/>
    </row>
    <row r="16" spans="1:7">
      <c r="B16" s="161"/>
      <c r="C16" s="162"/>
    </row>
    <row r="17" spans="1:7">
      <c r="A17" s="170" t="str">
        <f>IF(OR(B17="",B17= " ")," ",$A$2)</f>
        <v xml:space="preserve"> </v>
      </c>
      <c r="B17" s="171" t="str">
        <f>IF(AND(C17&gt;0,NOT(C17=" "),NOT(C3&gt;0)),1+(COUNTIF($B3:B$3,"&gt;0"))," ")</f>
        <v xml:space="preserve"> </v>
      </c>
      <c r="C17" s="162"/>
    </row>
    <row r="18" spans="1:7" s="174" customFormat="1" ht="69" customHeight="1">
      <c r="A18" s="170" t="str">
        <f t="shared" ref="A18:A22" si="0">IF(OR(B18="",B18= " ")," ",$A$2)</f>
        <v>5.</v>
      </c>
      <c r="B18" s="171">
        <f>IF(AND(C18&gt;0,NOT(C18=" "),NOT(C17&gt;0)),1+(COUNTIF($B$3:B17,"&gt;0"))," ")</f>
        <v>1</v>
      </c>
      <c r="C18" s="172" t="s">
        <v>545</v>
      </c>
      <c r="D18" s="157"/>
      <c r="E18" s="173"/>
      <c r="F18" s="173"/>
      <c r="G18" s="173"/>
    </row>
    <row r="19" spans="1:7" s="174" customFormat="1" ht="54" customHeight="1">
      <c r="A19" s="170"/>
      <c r="B19" s="171"/>
      <c r="C19" s="175" t="s">
        <v>546</v>
      </c>
      <c r="D19" s="157"/>
      <c r="E19" s="173"/>
      <c r="F19" s="173"/>
      <c r="G19" s="173"/>
    </row>
    <row r="20" spans="1:7" s="174" customFormat="1" ht="132" customHeight="1">
      <c r="A20" s="170"/>
      <c r="B20" s="171"/>
      <c r="C20" s="172" t="s">
        <v>548</v>
      </c>
      <c r="D20" s="157"/>
      <c r="E20" s="173"/>
      <c r="F20" s="173"/>
      <c r="G20" s="173"/>
    </row>
    <row r="21" spans="1:7" s="174" customFormat="1" ht="13.5" customHeight="1">
      <c r="A21" s="170" t="str">
        <f t="shared" si="0"/>
        <v xml:space="preserve"> </v>
      </c>
      <c r="B21" s="171" t="str">
        <f>IF(AND(C21&gt;0,NOT(C21=" "),NOT(C18&gt;0)),1+(COUNTIF($B$3:B18,"&gt;0"))," ")</f>
        <v xml:space="preserve"> </v>
      </c>
      <c r="C21" s="175" t="s">
        <v>525</v>
      </c>
      <c r="D21" s="157" t="s">
        <v>109</v>
      </c>
      <c r="E21" s="159">
        <v>1500</v>
      </c>
      <c r="F21" s="176"/>
      <c r="G21" s="176">
        <f>F21*E21</f>
        <v>0</v>
      </c>
    </row>
    <row r="22" spans="1:7" s="174" customFormat="1">
      <c r="A22" s="170" t="str">
        <f t="shared" si="0"/>
        <v xml:space="preserve"> </v>
      </c>
      <c r="B22" s="171" t="str">
        <f>IF(AND(C22&gt;0,NOT(C22=" "),NOT(C21&gt;0)),1+(COUNTIF($B$3:B21,"&gt;0"))," ")</f>
        <v xml:space="preserve"> </v>
      </c>
      <c r="C22" s="172"/>
      <c r="D22" s="157"/>
      <c r="E22" s="173"/>
      <c r="F22" s="173"/>
      <c r="G22" s="173"/>
    </row>
    <row r="23" spans="1:7">
      <c r="A23" s="177"/>
      <c r="B23" s="178"/>
      <c r="C23" s="172"/>
      <c r="E23" s="173"/>
      <c r="F23" s="173"/>
      <c r="G23" s="173"/>
    </row>
    <row r="24" spans="1:7">
      <c r="A24" s="162" t="str">
        <f>A2</f>
        <v>5.</v>
      </c>
      <c r="B24" s="179"/>
      <c r="C24" s="180" t="s">
        <v>526</v>
      </c>
      <c r="D24" s="181"/>
      <c r="E24" s="182"/>
      <c r="F24" s="182"/>
      <c r="G24" s="183">
        <f>SUM(G18:G23)</f>
        <v>0</v>
      </c>
    </row>
  </sheetData>
  <mergeCells count="3">
    <mergeCell ref="A9:F9"/>
    <mergeCell ref="A12:F12"/>
    <mergeCell ref="A14:F14"/>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2"/>
  <sheetViews>
    <sheetView view="pageBreakPreview" topLeftCell="A7" zoomScaleNormal="100" zoomScaleSheetLayoutView="100" workbookViewId="0">
      <selection activeCell="F16" sqref="F16:F19"/>
    </sheetView>
  </sheetViews>
  <sheetFormatPr defaultColWidth="9.140625" defaultRowHeight="12.75"/>
  <cols>
    <col min="1" max="1" width="4.28515625" style="24" customWidth="1"/>
    <col min="2" max="2" width="5.140625" style="73" customWidth="1"/>
    <col min="3" max="3" width="40.7109375" style="32" customWidth="1"/>
    <col min="4" max="4" width="7.28515625" style="71" customWidth="1"/>
    <col min="5" max="5" width="10.28515625" style="63" customWidth="1"/>
    <col min="6" max="6" width="10.7109375" style="61" customWidth="1"/>
    <col min="7" max="7" width="12.7109375" style="61" customWidth="1"/>
    <col min="8" max="8" width="9.140625" style="32"/>
    <col min="9" max="11" width="9.140625" style="61"/>
    <col min="12" max="16384" width="9.140625" style="32"/>
  </cols>
  <sheetData>
    <row r="1" spans="1:11">
      <c r="B1" s="28"/>
    </row>
    <row r="2" spans="1:11">
      <c r="A2" s="83" t="s">
        <v>6</v>
      </c>
      <c r="B2" s="62"/>
      <c r="C2" s="29" t="s">
        <v>12</v>
      </c>
    </row>
    <row r="3" spans="1:11">
      <c r="B3" s="62"/>
      <c r="C3" s="29"/>
    </row>
    <row r="4" spans="1:11">
      <c r="B4" s="62"/>
      <c r="C4" s="29" t="s">
        <v>79</v>
      </c>
    </row>
    <row r="5" spans="1:11">
      <c r="B5" s="62"/>
      <c r="C5" s="29"/>
    </row>
    <row r="6" spans="1:11" s="144" customFormat="1" ht="96.75" customHeight="1">
      <c r="A6" s="205" t="s">
        <v>177</v>
      </c>
      <c r="B6" s="205"/>
      <c r="C6" s="205"/>
      <c r="D6" s="205"/>
      <c r="E6" s="205"/>
      <c r="F6" s="205"/>
      <c r="I6" s="61"/>
      <c r="J6" s="61"/>
      <c r="K6" s="61"/>
    </row>
    <row r="7" spans="1:11" s="144" customFormat="1" ht="93" customHeight="1">
      <c r="A7" s="205" t="s">
        <v>178</v>
      </c>
      <c r="B7" s="205"/>
      <c r="C7" s="205"/>
      <c r="D7" s="205"/>
      <c r="E7" s="205"/>
      <c r="F7" s="205"/>
      <c r="I7" s="61"/>
      <c r="J7" s="61"/>
      <c r="K7" s="61"/>
    </row>
    <row r="8" spans="1:11" s="144" customFormat="1" ht="67.5" customHeight="1">
      <c r="A8" s="205" t="s">
        <v>179</v>
      </c>
      <c r="B8" s="205"/>
      <c r="C8" s="205"/>
      <c r="D8" s="205"/>
      <c r="E8" s="205"/>
      <c r="F8" s="205"/>
      <c r="I8" s="61"/>
      <c r="J8" s="61"/>
      <c r="K8" s="61"/>
    </row>
    <row r="9" spans="1:11" s="144" customFormat="1" ht="32.25" customHeight="1">
      <c r="A9" s="205" t="s">
        <v>180</v>
      </c>
      <c r="B9" s="205"/>
      <c r="C9" s="205"/>
      <c r="D9" s="205"/>
      <c r="E9" s="205"/>
      <c r="F9" s="205"/>
      <c r="I9" s="61"/>
      <c r="J9" s="61"/>
      <c r="K9" s="61"/>
    </row>
    <row r="10" spans="1:11" s="144" customFormat="1" ht="78.75" customHeight="1">
      <c r="A10" s="205" t="s">
        <v>181</v>
      </c>
      <c r="B10" s="205"/>
      <c r="C10" s="205"/>
      <c r="D10" s="205"/>
      <c r="E10" s="205"/>
      <c r="F10" s="205"/>
      <c r="I10" s="61"/>
      <c r="J10" s="61"/>
      <c r="K10" s="61"/>
    </row>
    <row r="11" spans="1:11" s="144" customFormat="1" ht="68.25" customHeight="1">
      <c r="A11" s="205" t="s">
        <v>182</v>
      </c>
      <c r="B11" s="205"/>
      <c r="C11" s="205"/>
      <c r="D11" s="205"/>
      <c r="E11" s="205"/>
      <c r="F11" s="205"/>
      <c r="I11" s="61"/>
      <c r="J11" s="61"/>
      <c r="K11" s="61"/>
    </row>
    <row r="12" spans="1:11" s="144" customFormat="1" ht="12" customHeight="1">
      <c r="A12" s="106" t="s">
        <v>183</v>
      </c>
      <c r="B12" s="93"/>
      <c r="C12" s="106"/>
      <c r="D12" s="106"/>
      <c r="E12" s="106"/>
      <c r="F12" s="106"/>
      <c r="I12" s="61"/>
      <c r="J12" s="61"/>
      <c r="K12" s="61"/>
    </row>
    <row r="13" spans="1:11" s="144" customFormat="1" ht="12" customHeight="1">
      <c r="A13" s="106"/>
      <c r="B13" s="93"/>
      <c r="C13" s="106"/>
      <c r="D13" s="106"/>
      <c r="E13" s="106"/>
      <c r="F13" s="106"/>
      <c r="I13" s="61"/>
      <c r="J13" s="61"/>
      <c r="K13" s="61"/>
    </row>
    <row r="14" spans="1:11">
      <c r="B14" s="62"/>
      <c r="C14" s="29"/>
    </row>
    <row r="15" spans="1:11">
      <c r="A15" s="81" t="str">
        <f>IF(OR(B15="",B15= " ")," ",$A$2)</f>
        <v xml:space="preserve"> </v>
      </c>
      <c r="B15" s="82" t="str">
        <f>IF(AND(C15&gt;0,NOT(C15=" "),NOT(C3&gt;0)),1+(COUNTIF($B3:B$3,"&gt;0"))," ")</f>
        <v xml:space="preserve"> </v>
      </c>
      <c r="C15" s="29"/>
    </row>
    <row r="16" spans="1:11" s="67" customFormat="1" ht="106.5" customHeight="1">
      <c r="A16" s="81" t="str">
        <f t="shared" ref="A16" si="0">IF(OR(B16="",B16= " ")," ",$A$2)</f>
        <v>6.</v>
      </c>
      <c r="B16" s="82">
        <f>IF(AND(C16&gt;0,NOT(C16=" "),NOT(C15&gt;0)),1+(COUNTIF($B$3:B15,"&gt;0"))," ")</f>
        <v>1</v>
      </c>
      <c r="C16" s="101" t="s">
        <v>528</v>
      </c>
      <c r="D16" s="71"/>
      <c r="E16" s="72"/>
      <c r="F16" s="72"/>
      <c r="G16" s="72"/>
      <c r="I16" s="61"/>
      <c r="J16" s="61"/>
      <c r="K16" s="61"/>
    </row>
    <row r="17" spans="1:11" s="67" customFormat="1" ht="105" customHeight="1">
      <c r="A17" s="81"/>
      <c r="B17" s="82"/>
      <c r="C17" s="101" t="s">
        <v>185</v>
      </c>
      <c r="D17" s="71"/>
      <c r="E17" s="72"/>
      <c r="F17" s="72"/>
      <c r="G17" s="72"/>
      <c r="I17" s="61"/>
      <c r="J17" s="61"/>
      <c r="K17" s="61"/>
    </row>
    <row r="18" spans="1:11" s="67" customFormat="1" ht="13.5" customHeight="1">
      <c r="A18" s="81" t="str">
        <f t="shared" ref="A18:A20" si="1">IF(OR(B18="",B18= " ")," ",$A$2)</f>
        <v xml:space="preserve"> </v>
      </c>
      <c r="B18" s="82" t="str">
        <f>IF(AND(C18&gt;0,NOT(C18=" "),NOT(C16&gt;0)),1+(COUNTIF($B$3:B16,"&gt;0"))," ")</f>
        <v xml:space="preserve"> </v>
      </c>
      <c r="C18" s="108" t="s">
        <v>527</v>
      </c>
      <c r="D18" s="71" t="s">
        <v>82</v>
      </c>
      <c r="E18" s="61">
        <v>26</v>
      </c>
      <c r="F18" s="31"/>
      <c r="G18" s="31">
        <f>F18*E18</f>
        <v>0</v>
      </c>
      <c r="I18" s="61"/>
      <c r="J18" s="61"/>
      <c r="K18" s="61"/>
    </row>
    <row r="19" spans="1:11" s="67" customFormat="1" ht="40.5" customHeight="1">
      <c r="A19" s="81" t="str">
        <f t="shared" ref="A19" si="2">IF(OR(B19="",B19= " ")," ",$A$2)</f>
        <v xml:space="preserve"> </v>
      </c>
      <c r="B19" s="82" t="str">
        <f>IF(AND(C19&gt;0,NOT(C19=" "),NOT(C17&gt;0)),1+(COUNTIF($B$3:B17,"&gt;0"))," ")</f>
        <v xml:space="preserve"> </v>
      </c>
      <c r="C19" s="186" t="s">
        <v>529</v>
      </c>
      <c r="D19" s="71" t="s">
        <v>82</v>
      </c>
      <c r="E19" s="61">
        <v>16.5</v>
      </c>
      <c r="F19" s="31"/>
      <c r="G19" s="31">
        <f>F19*E19</f>
        <v>0</v>
      </c>
      <c r="I19" s="61"/>
      <c r="J19" s="61"/>
      <c r="K19" s="61"/>
    </row>
    <row r="20" spans="1:11" s="67" customFormat="1">
      <c r="A20" s="81" t="str">
        <f t="shared" si="1"/>
        <v xml:space="preserve"> </v>
      </c>
      <c r="B20" s="82" t="str">
        <f>IF(AND(C20&gt;0,NOT(C20=" "),NOT(C18&gt;0)),1+(COUNTIF($B$3:B18,"&gt;0"))," ")</f>
        <v xml:space="preserve"> </v>
      </c>
      <c r="C20" s="65"/>
      <c r="D20" s="71"/>
      <c r="E20" s="72"/>
      <c r="F20" s="72"/>
      <c r="G20" s="72"/>
      <c r="I20" s="61"/>
      <c r="J20" s="61"/>
      <c r="K20" s="61"/>
    </row>
    <row r="21" spans="1:11">
      <c r="A21" s="141"/>
      <c r="B21" s="70"/>
      <c r="C21" s="65"/>
      <c r="E21" s="72"/>
      <c r="F21" s="72"/>
      <c r="G21" s="72"/>
    </row>
    <row r="22" spans="1:11">
      <c r="A22" s="83" t="str">
        <f>A2</f>
        <v>6.</v>
      </c>
      <c r="B22" s="60"/>
      <c r="C22" s="59" t="s">
        <v>184</v>
      </c>
      <c r="D22" s="58"/>
      <c r="E22" s="57"/>
      <c r="F22" s="57"/>
      <c r="G22" s="78">
        <f>SUM(G16:G21)</f>
        <v>0</v>
      </c>
    </row>
  </sheetData>
  <mergeCells count="6">
    <mergeCell ref="A11:F11"/>
    <mergeCell ref="A6:F6"/>
    <mergeCell ref="A7:F7"/>
    <mergeCell ref="A8:F8"/>
    <mergeCell ref="A9:F9"/>
    <mergeCell ref="A10:F10"/>
  </mergeCells>
  <pageMargins left="0.78740157480314965" right="0" top="0.98425196850393704" bottom="0.98425196850393704" header="0.39370078740157483" footer="0.31496062992125984"/>
  <pageSetup paperSize="9" scale="95" orientation="portrait" r:id="rId1"/>
  <headerFooter alignWithMargins="0">
    <oddHeader>&amp;L&amp;9&amp;G&amp;C&amp;9OŠ Žbandaj - atrij
Troškovnik građevinsko-obrtničkih radova&amp;R&amp;9&amp;P / &amp;N</oddHeader>
  </headerFooter>
  <rowBreaks count="1" manualBreakCount="1">
    <brk id="13"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18</vt:i4>
      </vt:variant>
      <vt:variant>
        <vt:lpstr>Imenovani rasponi</vt:lpstr>
      </vt:variant>
      <vt:variant>
        <vt:i4>15</vt:i4>
      </vt:variant>
    </vt:vector>
  </HeadingPairs>
  <TitlesOfParts>
    <vt:vector size="33" baseType="lpstr">
      <vt:lpstr>UKUPNA REKAPITULACIJA</vt:lpstr>
      <vt:lpstr>rekap</vt:lpstr>
      <vt:lpstr>opci uvjeti</vt:lpstr>
      <vt:lpstr>01_pripr</vt:lpstr>
      <vt:lpstr>02_zem</vt:lpstr>
      <vt:lpstr>03_izo</vt:lpstr>
      <vt:lpstr>04_zid</vt:lpstr>
      <vt:lpstr>05_celik</vt:lpstr>
      <vt:lpstr>06_GK</vt:lpstr>
      <vt:lpstr>07_PiZO</vt:lpstr>
      <vt:lpstr>08_lim</vt:lpstr>
      <vt:lpstr>09_lic</vt:lpstr>
      <vt:lpstr>10_stol</vt:lpstr>
      <vt:lpstr>11_brav</vt:lpstr>
      <vt:lpstr>12_fas</vt:lpstr>
      <vt:lpstr>13_diu</vt:lpstr>
      <vt:lpstr>ELEKTROINS.I VATROD</vt:lpstr>
      <vt:lpstr>GRIJANJE I HLAĐENJE</vt:lpstr>
      <vt:lpstr>'01_pripr'!Podrucje_ispisa</vt:lpstr>
      <vt:lpstr>'02_zem'!Podrucje_ispisa</vt:lpstr>
      <vt:lpstr>'03_izo'!Podrucje_ispisa</vt:lpstr>
      <vt:lpstr>'04_zid'!Podrucje_ispisa</vt:lpstr>
      <vt:lpstr>'05_celik'!Podrucje_ispisa</vt:lpstr>
      <vt:lpstr>'06_GK'!Podrucje_ispisa</vt:lpstr>
      <vt:lpstr>'07_PiZO'!Podrucje_ispisa</vt:lpstr>
      <vt:lpstr>'08_lim'!Podrucje_ispisa</vt:lpstr>
      <vt:lpstr>'09_lic'!Podrucje_ispisa</vt:lpstr>
      <vt:lpstr>'10_stol'!Podrucje_ispisa</vt:lpstr>
      <vt:lpstr>'11_brav'!Podrucje_ispisa</vt:lpstr>
      <vt:lpstr>'12_fas'!Podrucje_ispisa</vt:lpstr>
      <vt:lpstr>'13_diu'!Podrucje_ispisa</vt:lpstr>
      <vt:lpstr>'opci uvjeti'!Podrucje_ispisa</vt:lpstr>
      <vt:lpstr>rekap!Podrucje_ispisa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Alja Udovičić</cp:lastModifiedBy>
  <cp:lastPrinted>2024-04-04T12:52:04Z</cp:lastPrinted>
  <dcterms:created xsi:type="dcterms:W3CDTF">2013-01-21T14:15:20Z</dcterms:created>
  <dcterms:modified xsi:type="dcterms:W3CDTF">2024-04-04T12:52:50Z</dcterms:modified>
</cp:coreProperties>
</file>